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E23BF53-01E0-41FD-B0D0-F9F25B40B77B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C43" i="4" s="1"/>
  <c r="AB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N43" i="17" s="1"/>
  <c r="M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 s="1"/>
  <c r="L32" i="15"/>
  <c r="L31" i="15"/>
  <c r="N31" i="15" s="1"/>
  <c r="M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<sst xmlns="http://schemas.openxmlformats.org/spreadsheetml/2006/main" count="3300" uniqueCount="40">
  <si>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</si>
  <si>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</si>
  <si>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</si>
  <si>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</si>
  <si>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</si>
  <si>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</si>
  <si>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</si>
  <si>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</si>
  <si>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</si>
  <si>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</si>
  <si>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</si>
  <si>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</si>
  <si>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</si>
  <si>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</si>
  <si>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</si>
  <si>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</si>
  <si>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</si>
  <si>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</si>
  <si>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</si>
  <si>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</si>
  <si>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</si>
  <si>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</si>
  <si>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</si>
  <si>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</si>
  <si>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</si>
  <si>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</si>
  <si>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</si>
  <si>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</si>
  <si>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</si>
  <si>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</si>
  <si>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</si>
  <si>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</si>
  <si>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</si>
  <si>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</si>
  <si>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</si>
  <si>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</si>
  <si>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</si>
  <si>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</si>
  <si>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</si>
  <si>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2018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</si>
</sst>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68790096840" xfId="29" xr:uid="{00000000-0005-0000-0000-00000A000000}"/>
    <cellStyle name="style1668790096890" xfId="31" xr:uid="{00000000-0005-0000-0000-00000B000000}"/>
    <cellStyle name="style1668790096996" xfId="32" xr:uid="{00000000-0005-0000-0000-00000C000000}"/>
    <cellStyle name="style1668790097046" xfId="34" xr:uid="{00000000-0005-0000-0000-00000D000000}"/>
    <cellStyle name="style1668790097160" xfId="35" xr:uid="{00000000-0005-0000-0000-00000E000000}"/>
    <cellStyle name="style1668790097214" xfId="36" xr:uid="{00000000-0005-0000-0000-00000F000000}"/>
    <cellStyle name="style1668790099047" xfId="30" xr:uid="{00000000-0005-0000-0000-000010000000}"/>
    <cellStyle name="style1668790099088" xfId="37" xr:uid="{00000000-0005-0000-0000-000011000000}"/>
    <cellStyle name="style1668790099734" xfId="33" xr:uid="{00000000-0005-0000-0000-000012000000}"/>
    <cellStyle name="style1686673179800" xfId="10" xr:uid="{00000000-0005-0000-0000-000013000000}"/>
    <cellStyle name="style1686673179848" xfId="12" xr:uid="{00000000-0005-0000-0000-000014000000}"/>
    <cellStyle name="style1686673179942" xfId="13" xr:uid="{00000000-0005-0000-0000-000015000000}"/>
    <cellStyle name="style1686673179990" xfId="15" xr:uid="{00000000-0005-0000-0000-000016000000}"/>
    <cellStyle name="style1686673180085" xfId="17" xr:uid="{00000000-0005-0000-0000-000017000000}"/>
    <cellStyle name="style1686673180133" xfId="18" xr:uid="{00000000-0005-0000-0000-000018000000}"/>
    <cellStyle name="style1686673181445" xfId="11" xr:uid="{00000000-0005-0000-0000-000019000000}"/>
    <cellStyle name="style1686673181477" xfId="19" xr:uid="{00000000-0005-0000-0000-00001A000000}"/>
    <cellStyle name="style1686673181948" xfId="14" xr:uid="{00000000-0005-0000-0000-00001B000000}"/>
    <cellStyle name="style1686673182075" xfId="16" xr:uid="{00000000-0005-0000-0000-00001C000000}"/>
    <cellStyle name="style1686842780048" xfId="20" xr:uid="{00000000-0005-0000-0000-00001D000000}"/>
    <cellStyle name="style1686842780079" xfId="22" xr:uid="{00000000-0005-0000-0000-00001E000000}"/>
    <cellStyle name="style1686842780161" xfId="23" xr:uid="{00000000-0005-0000-0000-00001F000000}"/>
    <cellStyle name="style1686842780190" xfId="24" xr:uid="{00000000-0005-0000-0000-000020000000}"/>
    <cellStyle name="style1686842780268" xfId="26" xr:uid="{00000000-0005-0000-0000-000021000000}"/>
    <cellStyle name="style1686842780315" xfId="27" xr:uid="{00000000-0005-0000-0000-000022000000}"/>
    <cellStyle name="style1686842781622" xfId="21" xr:uid="{00000000-0005-0000-0000-000023000000}"/>
    <cellStyle name="style1686842781654" xfId="28" xr:uid="{00000000-0005-0000-0000-000024000000}"/>
    <cellStyle name="style1686842782132" xfId="25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6419040.0000000009</v>
      </c>
      <c r="C15" s="2"/>
      <c r="D15" s="2">
        <v>4009800</v>
      </c>
      <c r="E15" s="2"/>
      <c r="F15" s="2">
        <v>3996000</v>
      </c>
      <c r="G15" s="2"/>
      <c r="H15" s="2">
        <v>12873640</v>
      </c>
      <c r="I15" s="2"/>
      <c r="J15" s="2">
        <v>0</v>
      </c>
      <c r="K15" s="2"/>
      <c r="L15" s="1">
        <f>B15+D15+F15+H15+J15</f>
        <v>27298480</v>
      </c>
      <c r="M15" s="13">
        <f>C15+E15+G15+I15+K15</f>
        <v>0</v>
      </c>
      <c r="N15" s="14">
        <f>L15+M15</f>
        <v>27298480</v>
      </c>
      <c r="P15" s="3" t="s">
        <v>12</v>
      </c>
      <c r="Q15" s="2">
        <v>1521</v>
      </c>
      <c r="R15" s="2">
        <v>0</v>
      </c>
      <c r="S15" s="2">
        <v>1035</v>
      </c>
      <c r="T15" s="2">
        <v>0</v>
      </c>
      <c r="U15" s="2">
        <v>444</v>
      </c>
      <c r="V15" s="2">
        <v>0</v>
      </c>
      <c r="W15" s="2">
        <v>2904</v>
      </c>
      <c r="X15" s="2">
        <v>0</v>
      </c>
      <c r="Y15" s="2">
        <v>204</v>
      </c>
      <c r="Z15" s="2">
        <v>0</v>
      </c>
      <c r="AA15" s="1">
        <f>Q15+S15+U15+W15+Y15</f>
        <v>6108</v>
      </c>
      <c r="AB15" s="13">
        <f>R15+T15+V15+X15+Z15</f>
        <v>0</v>
      </c>
      <c r="AC15" s="14">
        <f>AA15+AB15</f>
        <v>6108</v>
      </c>
      <c r="AE15" s="3" t="s">
        <v>12</v>
      </c>
      <c r="AF15" s="2">
        <f>IFERROR(B15/Q15, "N.A.")</f>
        <v>4220.2761341222886</v>
      </c>
      <c r="AG15" s="2" t="str">
        <f t="shared" ref="AG15:AP19" si="0">IFERROR(C15/R15, "N.A.")</f>
        <v>N.A.</v>
      </c>
      <c r="AH15" s="2">
        <f t="shared" si="0"/>
        <v>3874.2028985507245</v>
      </c>
      <c r="AI15" s="2" t="str">
        <f t="shared" si="0"/>
        <v>N.A.</v>
      </c>
      <c r="AJ15" s="2">
        <f t="shared" si="0"/>
        <v>9000</v>
      </c>
      <c r="AK15" s="2" t="str">
        <f t="shared" si="0"/>
        <v>N.A.</v>
      </c>
      <c r="AL15" s="2">
        <f t="shared" si="0"/>
        <v>4433.0716253443525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4469.2992796332683</v>
      </c>
      <c r="AQ15" s="13" t="str">
        <f t="shared" ref="AQ15" si="1">IFERROR(M15/AB15, "N.A.")</f>
        <v>N.A.</v>
      </c>
      <c r="AR15" s="14">
        <f t="shared" ref="AR15" si="2">IFERROR(N15/AC15, "N.A.")</f>
        <v>4469.2992796332683</v>
      </c>
    </row>
    <row r="16" spans="1:44" ht="15" customHeight="1" thickBot="1" x14ac:dyDescent="0.3">
      <c r="A16" s="3" t="s">
        <v>13</v>
      </c>
      <c r="B16" s="2">
        <v>7451976</v>
      </c>
      <c r="C16" s="2">
        <v>1341525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7451976</v>
      </c>
      <c r="M16" s="13">
        <f t="shared" ref="M16:M18" si="4">C16+E16+G16+I16+K16</f>
        <v>1341525</v>
      </c>
      <c r="N16" s="14">
        <f t="shared" ref="N16:N18" si="5">L16+M16</f>
        <v>8793501</v>
      </c>
      <c r="P16" s="3" t="s">
        <v>13</v>
      </c>
      <c r="Q16" s="2">
        <v>1735</v>
      </c>
      <c r="R16" s="2">
        <v>310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1735</v>
      </c>
      <c r="AB16" s="13">
        <f t="shared" ref="AB16:AB18" si="7">R16+T16+V16+X16+Z16</f>
        <v>310</v>
      </c>
      <c r="AC16" s="14">
        <f t="shared" ref="AC16:AC18" si="8">AA16+AB16</f>
        <v>2045</v>
      </c>
      <c r="AE16" s="3" t="s">
        <v>13</v>
      </c>
      <c r="AF16" s="2">
        <f t="shared" ref="AF16:AF19" si="9">IFERROR(B16/Q16, "N.A.")</f>
        <v>4295.0870317002882</v>
      </c>
      <c r="AG16" s="2">
        <f t="shared" si="0"/>
        <v>4327.5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4295.0870317002882</v>
      </c>
      <c r="AQ16" s="13">
        <f t="shared" ref="AQ16:AQ18" si="11">IFERROR(M16/AB16, "N.A.")</f>
        <v>4327.5</v>
      </c>
      <c r="AR16" s="14">
        <f t="shared" ref="AR16:AR18" si="12">IFERROR(N16/AC16, "N.A.")</f>
        <v>4300.0004889975553</v>
      </c>
    </row>
    <row r="17" spans="1:44" ht="15" customHeight="1" thickBot="1" x14ac:dyDescent="0.3">
      <c r="A17" s="3" t="s">
        <v>14</v>
      </c>
      <c r="B17" s="2">
        <v>23873592.999999996</v>
      </c>
      <c r="C17" s="2">
        <v>184987207.99999997</v>
      </c>
      <c r="D17" s="2">
        <v>20114592</v>
      </c>
      <c r="E17" s="2">
        <v>1333000</v>
      </c>
      <c r="F17" s="2"/>
      <c r="G17" s="2">
        <v>8767000</v>
      </c>
      <c r="H17" s="2"/>
      <c r="I17" s="2">
        <v>25980719.999999996</v>
      </c>
      <c r="J17" s="2">
        <v>0</v>
      </c>
      <c r="K17" s="2"/>
      <c r="L17" s="1">
        <f t="shared" si="3"/>
        <v>43988185</v>
      </c>
      <c r="M17" s="13">
        <f t="shared" si="4"/>
        <v>221067927.99999997</v>
      </c>
      <c r="N17" s="14">
        <f t="shared" si="5"/>
        <v>265056112.99999997</v>
      </c>
      <c r="P17" s="3" t="s">
        <v>14</v>
      </c>
      <c r="Q17" s="2">
        <v>5141</v>
      </c>
      <c r="R17" s="2">
        <v>29679</v>
      </c>
      <c r="S17" s="2">
        <v>3026</v>
      </c>
      <c r="T17" s="2">
        <v>155</v>
      </c>
      <c r="U17" s="2">
        <v>0</v>
      </c>
      <c r="V17" s="2">
        <v>1242</v>
      </c>
      <c r="W17" s="2">
        <v>0</v>
      </c>
      <c r="X17" s="2">
        <v>1184</v>
      </c>
      <c r="Y17" s="2">
        <v>940</v>
      </c>
      <c r="Z17" s="2">
        <v>0</v>
      </c>
      <c r="AA17" s="1">
        <f t="shared" si="6"/>
        <v>9107</v>
      </c>
      <c r="AB17" s="13">
        <f t="shared" si="7"/>
        <v>32260</v>
      </c>
      <c r="AC17" s="14">
        <f t="shared" si="8"/>
        <v>41367</v>
      </c>
      <c r="AE17" s="3" t="s">
        <v>14</v>
      </c>
      <c r="AF17" s="2">
        <f t="shared" si="9"/>
        <v>4643.7644427154246</v>
      </c>
      <c r="AG17" s="2">
        <f t="shared" si="0"/>
        <v>6232.9326459786371</v>
      </c>
      <c r="AH17" s="2">
        <f t="shared" si="0"/>
        <v>6647.2544613350956</v>
      </c>
      <c r="AI17" s="2">
        <f t="shared" si="0"/>
        <v>8600</v>
      </c>
      <c r="AJ17" s="2" t="str">
        <f t="shared" si="0"/>
        <v>N.A.</v>
      </c>
      <c r="AK17" s="2">
        <f t="shared" si="0"/>
        <v>7058.7761674718195</v>
      </c>
      <c r="AL17" s="2" t="str">
        <f t="shared" si="0"/>
        <v>N.A.</v>
      </c>
      <c r="AM17" s="2">
        <f t="shared" si="0"/>
        <v>21943.175675675673</v>
      </c>
      <c r="AN17" s="2">
        <f t="shared" si="0"/>
        <v>0</v>
      </c>
      <c r="AO17" s="2" t="str">
        <f t="shared" si="0"/>
        <v>N.A.</v>
      </c>
      <c r="AP17" s="15">
        <f t="shared" si="10"/>
        <v>4830.1509827605141</v>
      </c>
      <c r="AQ17" s="13">
        <f t="shared" si="11"/>
        <v>6852.6946063236201</v>
      </c>
      <c r="AR17" s="14">
        <f t="shared" si="12"/>
        <v>6407.4289409432631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252</v>
      </c>
      <c r="X18" s="2">
        <v>0</v>
      </c>
      <c r="Y18" s="2">
        <v>0</v>
      </c>
      <c r="Z18" s="2">
        <v>0</v>
      </c>
      <c r="AA18" s="1">
        <f t="shared" si="6"/>
        <v>252</v>
      </c>
      <c r="AB18" s="13">
        <f t="shared" si="7"/>
        <v>0</v>
      </c>
      <c r="AC18" s="17">
        <f t="shared" si="8"/>
        <v>252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0</v>
      </c>
      <c r="AQ18" s="13" t="str">
        <f t="shared" si="11"/>
        <v>N.A.</v>
      </c>
      <c r="AR18" s="14">
        <f t="shared" si="12"/>
        <v>0</v>
      </c>
    </row>
    <row r="19" spans="1:44" ht="15" customHeight="1" thickBot="1" x14ac:dyDescent="0.3">
      <c r="A19" s="4" t="s">
        <v>16</v>
      </c>
      <c r="B19" s="2">
        <v>37744609</v>
      </c>
      <c r="C19" s="2">
        <v>186328733.00000006</v>
      </c>
      <c r="D19" s="2">
        <v>24124392.000000004</v>
      </c>
      <c r="E19" s="2">
        <v>1333000</v>
      </c>
      <c r="F19" s="2">
        <v>3996000</v>
      </c>
      <c r="G19" s="2">
        <v>8767000</v>
      </c>
      <c r="H19" s="2">
        <v>12873640</v>
      </c>
      <c r="I19" s="2">
        <v>25980719.999999996</v>
      </c>
      <c r="J19" s="2">
        <v>0</v>
      </c>
      <c r="K19" s="2"/>
      <c r="L19" s="1">
        <f t="shared" ref="L19" si="13">B19+D19+F19+H19+J19</f>
        <v>78738641</v>
      </c>
      <c r="M19" s="13">
        <f t="shared" ref="M19" si="14">C19+E19+G19+I19+K19</f>
        <v>222409453.00000006</v>
      </c>
      <c r="N19" s="17">
        <f t="shared" ref="N19" si="15">L19+M19</f>
        <v>301148094.00000006</v>
      </c>
      <c r="P19" s="4" t="s">
        <v>16</v>
      </c>
      <c r="Q19" s="2">
        <v>8397</v>
      </c>
      <c r="R19" s="2">
        <v>29989</v>
      </c>
      <c r="S19" s="2">
        <v>4061</v>
      </c>
      <c r="T19" s="2">
        <v>155</v>
      </c>
      <c r="U19" s="2">
        <v>444</v>
      </c>
      <c r="V19" s="2">
        <v>1242</v>
      </c>
      <c r="W19" s="2">
        <v>3156</v>
      </c>
      <c r="X19" s="2">
        <v>1184</v>
      </c>
      <c r="Y19" s="2">
        <v>1144</v>
      </c>
      <c r="Z19" s="2">
        <v>0</v>
      </c>
      <c r="AA19" s="1">
        <f t="shared" ref="AA19" si="16">Q19+S19+U19+W19+Y19</f>
        <v>17202</v>
      </c>
      <c r="AB19" s="13">
        <f t="shared" ref="AB19" si="17">R19+T19+V19+X19+Z19</f>
        <v>32570</v>
      </c>
      <c r="AC19" s="14">
        <f t="shared" ref="AC19" si="18">AA19+AB19</f>
        <v>49772</v>
      </c>
      <c r="AE19" s="4" t="s">
        <v>16</v>
      </c>
      <c r="AF19" s="2">
        <f t="shared" si="9"/>
        <v>4495.0111944742166</v>
      </c>
      <c r="AG19" s="2">
        <f t="shared" si="0"/>
        <v>6213.2359531828361</v>
      </c>
      <c r="AH19" s="2">
        <f t="shared" si="0"/>
        <v>5940.505294262498</v>
      </c>
      <c r="AI19" s="2">
        <f t="shared" si="0"/>
        <v>8600</v>
      </c>
      <c r="AJ19" s="2">
        <f t="shared" si="0"/>
        <v>9000</v>
      </c>
      <c r="AK19" s="2">
        <f t="shared" si="0"/>
        <v>7058.7761674718195</v>
      </c>
      <c r="AL19" s="2">
        <f t="shared" si="0"/>
        <v>4079.1001267427123</v>
      </c>
      <c r="AM19" s="2">
        <f t="shared" si="0"/>
        <v>21943.175675675673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4577.2957214277412</v>
      </c>
      <c r="AQ19" s="13">
        <f t="shared" ref="AQ19" si="20">IFERROR(M19/AB19, "N.A.")</f>
        <v>6828.6599017500785</v>
      </c>
      <c r="AR19" s="14">
        <f t="shared" ref="AR19" si="21">IFERROR(N19/AC19, "N.A.")</f>
        <v>6050.552398939164</v>
      </c>
    </row>
    <row r="20" spans="1:44" ht="15" customHeight="1" thickBot="1" x14ac:dyDescent="0.3">
      <c r="A20" s="5" t="s">
        <v>0</v>
      </c>
      <c r="B20" s="24">
        <f>B19+C19</f>
        <v>224073342.00000006</v>
      </c>
      <c r="C20" s="26"/>
      <c r="D20" s="24">
        <f>D19+E19</f>
        <v>25457392.000000004</v>
      </c>
      <c r="E20" s="26"/>
      <c r="F20" s="24">
        <f>F19+G19</f>
        <v>12763000</v>
      </c>
      <c r="G20" s="26"/>
      <c r="H20" s="24">
        <f>H19+I19</f>
        <v>38854360</v>
      </c>
      <c r="I20" s="26"/>
      <c r="J20" s="24">
        <f>J19+K19</f>
        <v>0</v>
      </c>
      <c r="K20" s="26"/>
      <c r="L20" s="24">
        <f>L19+M19</f>
        <v>301148094.00000006</v>
      </c>
      <c r="M20" s="25"/>
      <c r="N20" s="18">
        <f>B20+D20+F20+H20+J20</f>
        <v>301148094.00000006</v>
      </c>
      <c r="P20" s="5" t="s">
        <v>0</v>
      </c>
      <c r="Q20" s="24">
        <f>Q19+R19</f>
        <v>38386</v>
      </c>
      <c r="R20" s="26"/>
      <c r="S20" s="24">
        <f>S19+T19</f>
        <v>4216</v>
      </c>
      <c r="T20" s="26"/>
      <c r="U20" s="24">
        <f>U19+V19</f>
        <v>1686</v>
      </c>
      <c r="V20" s="26"/>
      <c r="W20" s="24">
        <f>W19+X19</f>
        <v>4340</v>
      </c>
      <c r="X20" s="26"/>
      <c r="Y20" s="24">
        <f>Y19+Z19</f>
        <v>1144</v>
      </c>
      <c r="Z20" s="26"/>
      <c r="AA20" s="24">
        <f>AA19+AB19</f>
        <v>49772</v>
      </c>
      <c r="AB20" s="26"/>
      <c r="AC20" s="19">
        <f>Q20+S20+U20+W20+Y20</f>
        <v>49772</v>
      </c>
      <c r="AE20" s="5" t="s">
        <v>0</v>
      </c>
      <c r="AF20" s="27">
        <f>IFERROR(B20/Q20,"N.A.")</f>
        <v>5837.3714896055872</v>
      </c>
      <c r="AG20" s="28"/>
      <c r="AH20" s="27">
        <f>IFERROR(D20/S20,"N.A.")</f>
        <v>6038.2808349146117</v>
      </c>
      <c r="AI20" s="28"/>
      <c r="AJ20" s="27">
        <f>IFERROR(F20/U20,"N.A.")</f>
        <v>7569.9881376037956</v>
      </c>
      <c r="AK20" s="28"/>
      <c r="AL20" s="27">
        <f>IFERROR(H20/W20,"N.A.")</f>
        <v>8952.617511520737</v>
      </c>
      <c r="AM20" s="28"/>
      <c r="AN20" s="27">
        <f>IFERROR(J20/Y20,"N.A.")</f>
        <v>0</v>
      </c>
      <c r="AO20" s="28"/>
      <c r="AP20" s="27">
        <f>IFERROR(L20/AA20,"N.A.")</f>
        <v>6050.552398939164</v>
      </c>
      <c r="AQ20" s="28"/>
      <c r="AR20" s="16">
        <f>IFERROR(N20/AC20, "N.A.")</f>
        <v>6050.552398939164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4240230</v>
      </c>
      <c r="C27" s="2"/>
      <c r="D27" s="2">
        <v>4009800</v>
      </c>
      <c r="E27" s="2"/>
      <c r="F27" s="2">
        <v>3996000</v>
      </c>
      <c r="G27" s="2"/>
      <c r="H27" s="2">
        <v>7294440</v>
      </c>
      <c r="I27" s="2"/>
      <c r="J27" s="2"/>
      <c r="K27" s="2"/>
      <c r="L27" s="1">
        <f>B27+D27+F27+H27+J27</f>
        <v>19540470</v>
      </c>
      <c r="M27" s="13">
        <f>C27+E27+G27+I27+K27</f>
        <v>0</v>
      </c>
      <c r="N27" s="14">
        <f>L27+M27</f>
        <v>19540470</v>
      </c>
      <c r="P27" s="3" t="s">
        <v>12</v>
      </c>
      <c r="Q27" s="2">
        <v>1162</v>
      </c>
      <c r="R27" s="2">
        <v>0</v>
      </c>
      <c r="S27" s="2">
        <v>1035</v>
      </c>
      <c r="T27" s="2">
        <v>0</v>
      </c>
      <c r="U27" s="2">
        <v>444</v>
      </c>
      <c r="V27" s="2">
        <v>0</v>
      </c>
      <c r="W27" s="2">
        <v>2027</v>
      </c>
      <c r="X27" s="2">
        <v>0</v>
      </c>
      <c r="Y27" s="2">
        <v>0</v>
      </c>
      <c r="Z27" s="2">
        <v>0</v>
      </c>
      <c r="AA27" s="1">
        <f>Q27+S27+U27+W27+Y27</f>
        <v>4668</v>
      </c>
      <c r="AB27" s="13">
        <f>R27+T27+V27+X27+Z27</f>
        <v>0</v>
      </c>
      <c r="AC27" s="14">
        <f>AA27+AB27</f>
        <v>4668</v>
      </c>
      <c r="AE27" s="3" t="s">
        <v>12</v>
      </c>
      <c r="AF27" s="2">
        <f>IFERROR(B27/Q27, "N.A.")</f>
        <v>3649.07917383821</v>
      </c>
      <c r="AG27" s="2" t="str">
        <f t="shared" ref="AG27:AG31" si="22">IFERROR(C27/R27, "N.A.")</f>
        <v>N.A.</v>
      </c>
      <c r="AH27" s="2">
        <f t="shared" ref="AH27:AH31" si="23">IFERROR(D27/S27, "N.A.")</f>
        <v>3874.2028985507245</v>
      </c>
      <c r="AI27" s="2" t="str">
        <f t="shared" ref="AI27:AI31" si="24">IFERROR(E27/T27, "N.A.")</f>
        <v>N.A.</v>
      </c>
      <c r="AJ27" s="2">
        <f t="shared" ref="AJ27:AJ31" si="25">IFERROR(F27/U27, "N.A.")</f>
        <v>9000</v>
      </c>
      <c r="AK27" s="2" t="str">
        <f t="shared" ref="AK27:AK31" si="26">IFERROR(G27/V27, "N.A.")</f>
        <v>N.A.</v>
      </c>
      <c r="AL27" s="2">
        <f t="shared" ref="AL27:AL31" si="27">IFERROR(H27/W27, "N.A.")</f>
        <v>3598.6383818450913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4186.0475578406167</v>
      </c>
      <c r="AQ27" s="13" t="str">
        <f t="shared" ref="AQ27:AQ30" si="32">IFERROR(M27/AB27, "N.A.")</f>
        <v>N.A.</v>
      </c>
      <c r="AR27" s="14">
        <f t="shared" ref="AR27:AR30" si="33">IFERROR(N27/AC27, "N.A.")</f>
        <v>4186.0475578406167</v>
      </c>
    </row>
    <row r="28" spans="1:44" ht="15" customHeight="1" thickBot="1" x14ac:dyDescent="0.3">
      <c r="A28" s="3" t="s">
        <v>13</v>
      </c>
      <c r="B28" s="2">
        <v>1073280</v>
      </c>
      <c r="C28" s="2">
        <v>775000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1073280</v>
      </c>
      <c r="M28" s="13">
        <f t="shared" ref="M28:M30" si="35">C28+E28+G28+I28+K28</f>
        <v>775000</v>
      </c>
      <c r="N28" s="14">
        <f t="shared" ref="N28:N30" si="36">L28+M28</f>
        <v>1848280</v>
      </c>
      <c r="P28" s="3" t="s">
        <v>13</v>
      </c>
      <c r="Q28" s="2">
        <v>412</v>
      </c>
      <c r="R28" s="2">
        <v>155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412</v>
      </c>
      <c r="AB28" s="13">
        <f t="shared" ref="AB28:AB30" si="38">R28+T28+V28+X28+Z28</f>
        <v>155</v>
      </c>
      <c r="AC28" s="14">
        <f t="shared" ref="AC28:AC30" si="39">AA28+AB28</f>
        <v>567</v>
      </c>
      <c r="AE28" s="3" t="s">
        <v>13</v>
      </c>
      <c r="AF28" s="2">
        <f t="shared" ref="AF28:AF31" si="40">IFERROR(B28/Q28, "N.A.")</f>
        <v>2605.0485436893205</v>
      </c>
      <c r="AG28" s="2">
        <f t="shared" si="22"/>
        <v>5000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2605.0485436893205</v>
      </c>
      <c r="AQ28" s="13">
        <f t="shared" si="32"/>
        <v>5000</v>
      </c>
      <c r="AR28" s="14">
        <f t="shared" si="33"/>
        <v>3259.7530864197529</v>
      </c>
    </row>
    <row r="29" spans="1:44" ht="15" customHeight="1" thickBot="1" x14ac:dyDescent="0.3">
      <c r="A29" s="3" t="s">
        <v>14</v>
      </c>
      <c r="B29" s="2">
        <v>20450017.999999996</v>
      </c>
      <c r="C29" s="2">
        <v>123496148.00000001</v>
      </c>
      <c r="D29" s="2">
        <v>18625272</v>
      </c>
      <c r="E29" s="2"/>
      <c r="F29" s="2"/>
      <c r="G29" s="2">
        <v>8767000</v>
      </c>
      <c r="H29" s="2"/>
      <c r="I29" s="2">
        <v>25980719.999999996</v>
      </c>
      <c r="J29" s="2">
        <v>0</v>
      </c>
      <c r="K29" s="2"/>
      <c r="L29" s="1">
        <f t="shared" si="34"/>
        <v>39075290</v>
      </c>
      <c r="M29" s="13">
        <f t="shared" si="35"/>
        <v>158243868</v>
      </c>
      <c r="N29" s="14">
        <f t="shared" si="36"/>
        <v>197319158</v>
      </c>
      <c r="P29" s="3" t="s">
        <v>14</v>
      </c>
      <c r="Q29" s="2">
        <v>3971</v>
      </c>
      <c r="R29" s="2">
        <v>19812</v>
      </c>
      <c r="S29" s="2">
        <v>2101</v>
      </c>
      <c r="T29" s="2">
        <v>0</v>
      </c>
      <c r="U29" s="2">
        <v>0</v>
      </c>
      <c r="V29" s="2">
        <v>1242</v>
      </c>
      <c r="W29" s="2">
        <v>0</v>
      </c>
      <c r="X29" s="2">
        <v>1184</v>
      </c>
      <c r="Y29" s="2">
        <v>208</v>
      </c>
      <c r="Z29" s="2">
        <v>0</v>
      </c>
      <c r="AA29" s="1">
        <f t="shared" si="37"/>
        <v>6280</v>
      </c>
      <c r="AB29" s="13">
        <f t="shared" si="38"/>
        <v>22238</v>
      </c>
      <c r="AC29" s="14">
        <f t="shared" si="39"/>
        <v>28518</v>
      </c>
      <c r="AE29" s="3" t="s">
        <v>14</v>
      </c>
      <c r="AF29" s="2">
        <f t="shared" si="40"/>
        <v>5149.8408461344743</v>
      </c>
      <c r="AG29" s="2">
        <f t="shared" si="22"/>
        <v>6233.4013729053104</v>
      </c>
      <c r="AH29" s="2">
        <f t="shared" si="23"/>
        <v>8864.9557353641121</v>
      </c>
      <c r="AI29" s="2" t="str">
        <f t="shared" si="24"/>
        <v>N.A.</v>
      </c>
      <c r="AJ29" s="2" t="str">
        <f t="shared" si="25"/>
        <v>N.A.</v>
      </c>
      <c r="AK29" s="2">
        <f t="shared" si="26"/>
        <v>7058.7761674718195</v>
      </c>
      <c r="AL29" s="2" t="str">
        <f t="shared" si="27"/>
        <v>N.A.</v>
      </c>
      <c r="AM29" s="2">
        <f t="shared" si="28"/>
        <v>21943.175675675673</v>
      </c>
      <c r="AN29" s="2">
        <f t="shared" si="29"/>
        <v>0</v>
      </c>
      <c r="AO29" s="2" t="str">
        <f t="shared" si="30"/>
        <v>N.A.</v>
      </c>
      <c r="AP29" s="15">
        <f t="shared" si="31"/>
        <v>6222.1799363057326</v>
      </c>
      <c r="AQ29" s="13">
        <f t="shared" si="32"/>
        <v>7115.921755553557</v>
      </c>
      <c r="AR29" s="14">
        <f t="shared" si="33"/>
        <v>6919.1092643242864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252</v>
      </c>
      <c r="X30" s="2">
        <v>0</v>
      </c>
      <c r="Y30" s="2">
        <v>0</v>
      </c>
      <c r="Z30" s="2">
        <v>0</v>
      </c>
      <c r="AA30" s="1">
        <f t="shared" si="37"/>
        <v>252</v>
      </c>
      <c r="AB30" s="13">
        <f t="shared" si="38"/>
        <v>0</v>
      </c>
      <c r="AC30" s="17">
        <f t="shared" si="39"/>
        <v>252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0</v>
      </c>
      <c r="AQ30" s="13" t="str">
        <f t="shared" si="32"/>
        <v>N.A.</v>
      </c>
      <c r="AR30" s="14">
        <f t="shared" si="33"/>
        <v>0</v>
      </c>
    </row>
    <row r="31" spans="1:44" ht="15" customHeight="1" thickBot="1" x14ac:dyDescent="0.3">
      <c r="A31" s="4" t="s">
        <v>16</v>
      </c>
      <c r="B31" s="2">
        <v>25763528</v>
      </c>
      <c r="C31" s="2">
        <v>124271147.99999999</v>
      </c>
      <c r="D31" s="2">
        <v>22635072</v>
      </c>
      <c r="E31" s="2"/>
      <c r="F31" s="2">
        <v>3996000</v>
      </c>
      <c r="G31" s="2">
        <v>8767000</v>
      </c>
      <c r="H31" s="2">
        <v>7294439.9999999991</v>
      </c>
      <c r="I31" s="2">
        <v>25980719.999999996</v>
      </c>
      <c r="J31" s="2">
        <v>0</v>
      </c>
      <c r="K31" s="2"/>
      <c r="L31" s="1">
        <f t="shared" ref="L31" si="41">B31+D31+F31+H31+J31</f>
        <v>59689040</v>
      </c>
      <c r="M31" s="13">
        <f t="shared" ref="M31" si="42">C31+E31+G31+I31+K31</f>
        <v>159018867.99999997</v>
      </c>
      <c r="N31" s="17">
        <f t="shared" ref="N31" si="43">L31+M31</f>
        <v>218707907.99999997</v>
      </c>
      <c r="P31" s="4" t="s">
        <v>16</v>
      </c>
      <c r="Q31" s="2">
        <v>5545</v>
      </c>
      <c r="R31" s="2">
        <v>19967</v>
      </c>
      <c r="S31" s="2">
        <v>3136</v>
      </c>
      <c r="T31" s="2">
        <v>0</v>
      </c>
      <c r="U31" s="2">
        <v>444</v>
      </c>
      <c r="V31" s="2">
        <v>1242</v>
      </c>
      <c r="W31" s="2">
        <v>2279</v>
      </c>
      <c r="X31" s="2">
        <v>1184</v>
      </c>
      <c r="Y31" s="2">
        <v>208</v>
      </c>
      <c r="Z31" s="2">
        <v>0</v>
      </c>
      <c r="AA31" s="1">
        <f t="shared" ref="AA31" si="44">Q31+S31+U31+W31+Y31</f>
        <v>11612</v>
      </c>
      <c r="AB31" s="13">
        <f t="shared" ref="AB31" si="45">R31+T31+V31+X31+Z31</f>
        <v>22393</v>
      </c>
      <c r="AC31" s="14">
        <f t="shared" ref="AC31" si="46">AA31+AB31</f>
        <v>34005</v>
      </c>
      <c r="AE31" s="4" t="s">
        <v>16</v>
      </c>
      <c r="AF31" s="2">
        <f t="shared" si="40"/>
        <v>4646.2629395852118</v>
      </c>
      <c r="AG31" s="2">
        <f t="shared" si="22"/>
        <v>6223.8267140782282</v>
      </c>
      <c r="AH31" s="2">
        <f t="shared" si="23"/>
        <v>7217.8163265306121</v>
      </c>
      <c r="AI31" s="2" t="str">
        <f t="shared" si="24"/>
        <v>N.A.</v>
      </c>
      <c r="AJ31" s="2">
        <f t="shared" si="25"/>
        <v>9000</v>
      </c>
      <c r="AK31" s="2">
        <f t="shared" si="26"/>
        <v>7058.7761674718195</v>
      </c>
      <c r="AL31" s="2">
        <f t="shared" si="27"/>
        <v>3200.71961386573</v>
      </c>
      <c r="AM31" s="2">
        <f t="shared" si="28"/>
        <v>21943.175675675673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5140.2893558387877</v>
      </c>
      <c r="AQ31" s="13">
        <f t="shared" ref="AQ31" si="48">IFERROR(M31/AB31, "N.A.")</f>
        <v>7101.2757558165486</v>
      </c>
      <c r="AR31" s="14">
        <f t="shared" ref="AR31" si="49">IFERROR(N31/AC31, "N.A.")</f>
        <v>6431.6397000441102</v>
      </c>
    </row>
    <row r="32" spans="1:44" ht="15" customHeight="1" thickBot="1" x14ac:dyDescent="0.3">
      <c r="A32" s="5" t="s">
        <v>0</v>
      </c>
      <c r="B32" s="24">
        <f>B31+C31</f>
        <v>150034676</v>
      </c>
      <c r="C32" s="26"/>
      <c r="D32" s="24">
        <f>D31+E31</f>
        <v>22635072</v>
      </c>
      <c r="E32" s="26"/>
      <c r="F32" s="24">
        <f>F31+G31</f>
        <v>12763000</v>
      </c>
      <c r="G32" s="26"/>
      <c r="H32" s="24">
        <f>H31+I31</f>
        <v>33275159.999999996</v>
      </c>
      <c r="I32" s="26"/>
      <c r="J32" s="24">
        <f>J31+K31</f>
        <v>0</v>
      </c>
      <c r="K32" s="26"/>
      <c r="L32" s="24">
        <f>L31+M31</f>
        <v>218707907.99999997</v>
      </c>
      <c r="M32" s="25"/>
      <c r="N32" s="18">
        <f>B32+D32+F32+H32+J32</f>
        <v>218707908</v>
      </c>
      <c r="P32" s="5" t="s">
        <v>0</v>
      </c>
      <c r="Q32" s="24">
        <f>Q31+R31</f>
        <v>25512</v>
      </c>
      <c r="R32" s="26"/>
      <c r="S32" s="24">
        <f>S31+T31</f>
        <v>3136</v>
      </c>
      <c r="T32" s="26"/>
      <c r="U32" s="24">
        <f>U31+V31</f>
        <v>1686</v>
      </c>
      <c r="V32" s="26"/>
      <c r="W32" s="24">
        <f>W31+X31</f>
        <v>3463</v>
      </c>
      <c r="X32" s="26"/>
      <c r="Y32" s="24">
        <f>Y31+Z31</f>
        <v>208</v>
      </c>
      <c r="Z32" s="26"/>
      <c r="AA32" s="24">
        <f>AA31+AB31</f>
        <v>34005</v>
      </c>
      <c r="AB32" s="26"/>
      <c r="AC32" s="19">
        <f>Q32+S32+U32+W32+Y32</f>
        <v>34005</v>
      </c>
      <c r="AE32" s="5" t="s">
        <v>0</v>
      </c>
      <c r="AF32" s="27">
        <f>IFERROR(B32/Q32,"N.A.")</f>
        <v>5880.9452806522422</v>
      </c>
      <c r="AG32" s="28"/>
      <c r="AH32" s="27">
        <f>IFERROR(D32/S32,"N.A.")</f>
        <v>7217.8163265306121</v>
      </c>
      <c r="AI32" s="28"/>
      <c r="AJ32" s="27">
        <f>IFERROR(F32/U32,"N.A.")</f>
        <v>7569.9881376037956</v>
      </c>
      <c r="AK32" s="28"/>
      <c r="AL32" s="27">
        <f>IFERROR(H32/W32,"N.A.")</f>
        <v>9608.7669650591961</v>
      </c>
      <c r="AM32" s="28"/>
      <c r="AN32" s="27">
        <f>IFERROR(J32/Y32,"N.A.")</f>
        <v>0</v>
      </c>
      <c r="AO32" s="28"/>
      <c r="AP32" s="27">
        <f>IFERROR(L32/AA32,"N.A.")</f>
        <v>6431.6397000441102</v>
      </c>
      <c r="AQ32" s="28"/>
      <c r="AR32" s="16">
        <f>IFERROR(N32/AC32, "N.A.")</f>
        <v>6431.6397000441111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2178810</v>
      </c>
      <c r="C39" s="2"/>
      <c r="D39" s="2"/>
      <c r="E39" s="2"/>
      <c r="F39" s="2"/>
      <c r="G39" s="2"/>
      <c r="H39" s="2">
        <v>5579200</v>
      </c>
      <c r="I39" s="2"/>
      <c r="J39" s="2">
        <v>0</v>
      </c>
      <c r="K39" s="2"/>
      <c r="L39" s="1">
        <f>B39+D39+F39+H39+J39</f>
        <v>7758010</v>
      </c>
      <c r="M39" s="13">
        <f>C39+E39+G39+I39+K39</f>
        <v>0</v>
      </c>
      <c r="N39" s="14">
        <f>L39+M39</f>
        <v>7758010</v>
      </c>
      <c r="P39" s="3" t="s">
        <v>12</v>
      </c>
      <c r="Q39" s="2">
        <v>359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877</v>
      </c>
      <c r="X39" s="2">
        <v>0</v>
      </c>
      <c r="Y39" s="2">
        <v>204</v>
      </c>
      <c r="Z39" s="2">
        <v>0</v>
      </c>
      <c r="AA39" s="1">
        <f>Q39+S39+U39+W39+Y39</f>
        <v>1440</v>
      </c>
      <c r="AB39" s="13">
        <f>R39+T39+V39+X39+Z39</f>
        <v>0</v>
      </c>
      <c r="AC39" s="14">
        <f>AA39+AB39</f>
        <v>1440</v>
      </c>
      <c r="AE39" s="3" t="s">
        <v>12</v>
      </c>
      <c r="AF39" s="2">
        <f>IFERROR(B39/Q39, "N.A.")</f>
        <v>6069.1086350974929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6361.6875712656783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5387.5069444444443</v>
      </c>
      <c r="AQ39" s="13" t="str">
        <f t="shared" ref="AQ39:AQ42" si="60">IFERROR(M39/AB39, "N.A.")</f>
        <v>N.A.</v>
      </c>
      <c r="AR39" s="14">
        <f t="shared" ref="AR39:AR42" si="61">IFERROR(N39/AC39, "N.A.")</f>
        <v>5387.5069444444443</v>
      </c>
    </row>
    <row r="40" spans="1:44" ht="15" customHeight="1" thickBot="1" x14ac:dyDescent="0.3">
      <c r="A40" s="3" t="s">
        <v>13</v>
      </c>
      <c r="B40" s="2">
        <v>6378696</v>
      </c>
      <c r="C40" s="2">
        <v>566525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6378696</v>
      </c>
      <c r="M40" s="13">
        <f t="shared" ref="M40:M42" si="63">C40+E40+G40+I40+K40</f>
        <v>566525</v>
      </c>
      <c r="N40" s="14">
        <f t="shared" ref="N40:N42" si="64">L40+M40</f>
        <v>6945221</v>
      </c>
      <c r="P40" s="3" t="s">
        <v>13</v>
      </c>
      <c r="Q40" s="2">
        <v>1323</v>
      </c>
      <c r="R40" s="2">
        <v>155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1323</v>
      </c>
      <c r="AB40" s="13">
        <f t="shared" ref="AB40:AB42" si="66">R40+T40+V40+X40+Z40</f>
        <v>155</v>
      </c>
      <c r="AC40" s="14">
        <f t="shared" ref="AC40:AC42" si="67">AA40+AB40</f>
        <v>1478</v>
      </c>
      <c r="AE40" s="3" t="s">
        <v>13</v>
      </c>
      <c r="AF40" s="2">
        <f t="shared" ref="AF40:AF43" si="68">IFERROR(B40/Q40, "N.A.")</f>
        <v>4821.3877551020405</v>
      </c>
      <c r="AG40" s="2">
        <f t="shared" si="50"/>
        <v>3655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4821.3877551020405</v>
      </c>
      <c r="AQ40" s="13">
        <f t="shared" si="60"/>
        <v>3655</v>
      </c>
      <c r="AR40" s="14">
        <f t="shared" si="61"/>
        <v>4699.0669824086608</v>
      </c>
    </row>
    <row r="41" spans="1:44" ht="15" customHeight="1" thickBot="1" x14ac:dyDescent="0.3">
      <c r="A41" s="3" t="s">
        <v>14</v>
      </c>
      <c r="B41" s="2">
        <v>3423575.0000000005</v>
      </c>
      <c r="C41" s="2">
        <v>61491060.000000007</v>
      </c>
      <c r="D41" s="2">
        <v>1489319.9999999998</v>
      </c>
      <c r="E41" s="2">
        <v>1333000</v>
      </c>
      <c r="F41" s="2"/>
      <c r="G41" s="2"/>
      <c r="H41" s="2"/>
      <c r="I41" s="2"/>
      <c r="J41" s="2">
        <v>0</v>
      </c>
      <c r="K41" s="2"/>
      <c r="L41" s="1">
        <f t="shared" si="62"/>
        <v>4912895</v>
      </c>
      <c r="M41" s="13">
        <f t="shared" si="63"/>
        <v>62824060.000000007</v>
      </c>
      <c r="N41" s="14">
        <f t="shared" si="64"/>
        <v>67736955</v>
      </c>
      <c r="P41" s="3" t="s">
        <v>14</v>
      </c>
      <c r="Q41" s="2">
        <v>1170</v>
      </c>
      <c r="R41" s="2">
        <v>9867</v>
      </c>
      <c r="S41" s="2">
        <v>925</v>
      </c>
      <c r="T41" s="2">
        <v>155</v>
      </c>
      <c r="U41" s="2">
        <v>0</v>
      </c>
      <c r="V41" s="2">
        <v>0</v>
      </c>
      <c r="W41" s="2">
        <v>0</v>
      </c>
      <c r="X41" s="2">
        <v>0</v>
      </c>
      <c r="Y41" s="2">
        <v>732</v>
      </c>
      <c r="Z41" s="2">
        <v>0</v>
      </c>
      <c r="AA41" s="1">
        <f t="shared" si="65"/>
        <v>2827</v>
      </c>
      <c r="AB41" s="13">
        <f t="shared" si="66"/>
        <v>10022</v>
      </c>
      <c r="AC41" s="14">
        <f t="shared" si="67"/>
        <v>12849</v>
      </c>
      <c r="AE41" s="3" t="s">
        <v>14</v>
      </c>
      <c r="AF41" s="2">
        <f t="shared" si="68"/>
        <v>2926.132478632479</v>
      </c>
      <c r="AG41" s="2">
        <f t="shared" si="50"/>
        <v>6231.9914867740963</v>
      </c>
      <c r="AH41" s="2">
        <f t="shared" si="51"/>
        <v>1610.0756756756755</v>
      </c>
      <c r="AI41" s="2">
        <f t="shared" si="52"/>
        <v>8600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 t="str">
        <f t="shared" si="56"/>
        <v>N.A.</v>
      </c>
      <c r="AN41" s="2">
        <f t="shared" si="57"/>
        <v>0</v>
      </c>
      <c r="AO41" s="2" t="str">
        <f t="shared" si="58"/>
        <v>N.A.</v>
      </c>
      <c r="AP41" s="15">
        <f t="shared" si="59"/>
        <v>1737.8475415634948</v>
      </c>
      <c r="AQ41" s="13">
        <f t="shared" si="60"/>
        <v>6268.6150468968281</v>
      </c>
      <c r="AR41" s="14">
        <f t="shared" si="61"/>
        <v>5271.7686201260794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11981081</v>
      </c>
      <c r="C43" s="2">
        <v>62057585.000000007</v>
      </c>
      <c r="D43" s="2">
        <v>1489319.9999999998</v>
      </c>
      <c r="E43" s="2">
        <v>1333000</v>
      </c>
      <c r="F43" s="2"/>
      <c r="G43" s="2"/>
      <c r="H43" s="2">
        <v>5579200</v>
      </c>
      <c r="I43" s="2"/>
      <c r="J43" s="2">
        <v>0</v>
      </c>
      <c r="K43" s="2"/>
      <c r="L43" s="1">
        <f t="shared" ref="L43" si="69">B43+D43+F43+H43+J43</f>
        <v>19049601</v>
      </c>
      <c r="M43" s="13">
        <f t="shared" ref="M43" si="70">C43+E43+G43+I43+K43</f>
        <v>63390585.000000007</v>
      </c>
      <c r="N43" s="17">
        <f t="shared" ref="N43" si="71">L43+M43</f>
        <v>82440186</v>
      </c>
      <c r="P43" s="4" t="s">
        <v>16</v>
      </c>
      <c r="Q43" s="2">
        <v>2852</v>
      </c>
      <c r="R43" s="2">
        <v>10022</v>
      </c>
      <c r="S43" s="2">
        <v>925</v>
      </c>
      <c r="T43" s="2">
        <v>155</v>
      </c>
      <c r="U43" s="2">
        <v>0</v>
      </c>
      <c r="V43" s="2">
        <v>0</v>
      </c>
      <c r="W43" s="2">
        <v>877</v>
      </c>
      <c r="X43" s="2">
        <v>0</v>
      </c>
      <c r="Y43" s="2">
        <v>936</v>
      </c>
      <c r="Z43" s="2">
        <v>0</v>
      </c>
      <c r="AA43" s="1">
        <f t="shared" ref="AA43" si="72">Q43+S43+U43+W43+Y43</f>
        <v>5590</v>
      </c>
      <c r="AB43" s="13">
        <f t="shared" ref="AB43" si="73">R43+T43+V43+X43+Z43</f>
        <v>10177</v>
      </c>
      <c r="AC43" s="17">
        <f t="shared" ref="AC43" si="74">AA43+AB43</f>
        <v>15767</v>
      </c>
      <c r="AE43" s="4" t="s">
        <v>16</v>
      </c>
      <c r="AF43" s="2">
        <f t="shared" si="68"/>
        <v>4200.9400420757365</v>
      </c>
      <c r="AG43" s="2">
        <f t="shared" si="50"/>
        <v>6192.1358012372784</v>
      </c>
      <c r="AH43" s="2">
        <f t="shared" si="51"/>
        <v>1610.0756756756755</v>
      </c>
      <c r="AI43" s="2">
        <f t="shared" si="52"/>
        <v>8600</v>
      </c>
      <c r="AJ43" s="2" t="str">
        <f t="shared" si="53"/>
        <v>N.A.</v>
      </c>
      <c r="AK43" s="2" t="str">
        <f t="shared" si="54"/>
        <v>N.A.</v>
      </c>
      <c r="AL43" s="2">
        <f t="shared" si="55"/>
        <v>6361.6875712656783</v>
      </c>
      <c r="AM43" s="2" t="str">
        <f t="shared" si="56"/>
        <v>N.A.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3407.7998211091235</v>
      </c>
      <c r="AQ43" s="13">
        <f t="shared" ref="AQ43" si="76">IFERROR(M43/AB43, "N.A.")</f>
        <v>6228.8085879925329</v>
      </c>
      <c r="AR43" s="14">
        <f t="shared" ref="AR43" si="77">IFERROR(N43/AC43, "N.A.")</f>
        <v>5228.6538973806055</v>
      </c>
    </row>
    <row r="44" spans="1:44" ht="15" customHeight="1" thickBot="1" x14ac:dyDescent="0.3">
      <c r="A44" s="5" t="s">
        <v>0</v>
      </c>
      <c r="B44" s="24">
        <f>B43+C43</f>
        <v>74038666</v>
      </c>
      <c r="C44" s="26"/>
      <c r="D44" s="24">
        <f>D43+E43</f>
        <v>2822320</v>
      </c>
      <c r="E44" s="26"/>
      <c r="F44" s="24">
        <f>F43+G43</f>
        <v>0</v>
      </c>
      <c r="G44" s="26"/>
      <c r="H44" s="24">
        <f>H43+I43</f>
        <v>5579200</v>
      </c>
      <c r="I44" s="26"/>
      <c r="J44" s="24">
        <f>J43+K43</f>
        <v>0</v>
      </c>
      <c r="K44" s="26"/>
      <c r="L44" s="24">
        <f>L43+M43</f>
        <v>82440186</v>
      </c>
      <c r="M44" s="25"/>
      <c r="N44" s="18">
        <f>B44+D44+F44+H44+J44</f>
        <v>82440186</v>
      </c>
      <c r="P44" s="5" t="s">
        <v>0</v>
      </c>
      <c r="Q44" s="24">
        <f>Q43+R43</f>
        <v>12874</v>
      </c>
      <c r="R44" s="26"/>
      <c r="S44" s="24">
        <f>S43+T43</f>
        <v>1080</v>
      </c>
      <c r="T44" s="26"/>
      <c r="U44" s="24">
        <f>U43+V43</f>
        <v>0</v>
      </c>
      <c r="V44" s="26"/>
      <c r="W44" s="24">
        <f>W43+X43</f>
        <v>877</v>
      </c>
      <c r="X44" s="26"/>
      <c r="Y44" s="24">
        <f>Y43+Z43</f>
        <v>936</v>
      </c>
      <c r="Z44" s="26"/>
      <c r="AA44" s="24">
        <f>AA43+AB43</f>
        <v>15767</v>
      </c>
      <c r="AB44" s="25"/>
      <c r="AC44" s="18">
        <f>Q44+S44+U44+W44+Y44</f>
        <v>15767</v>
      </c>
      <c r="AE44" s="5" t="s">
        <v>0</v>
      </c>
      <c r="AF44" s="27">
        <f>IFERROR(B44/Q44,"N.A.")</f>
        <v>5751.0226813733107</v>
      </c>
      <c r="AG44" s="28"/>
      <c r="AH44" s="27">
        <f>IFERROR(D44/S44,"N.A.")</f>
        <v>2613.2592592592591</v>
      </c>
      <c r="AI44" s="28"/>
      <c r="AJ44" s="27" t="str">
        <f>IFERROR(F44/U44,"N.A.")</f>
        <v>N.A.</v>
      </c>
      <c r="AK44" s="28"/>
      <c r="AL44" s="27">
        <f>IFERROR(H44/W44,"N.A.")</f>
        <v>6361.6875712656783</v>
      </c>
      <c r="AM44" s="28"/>
      <c r="AN44" s="27">
        <f>IFERROR(J44/Y44,"N.A.")</f>
        <v>0</v>
      </c>
      <c r="AO44" s="28"/>
      <c r="AP44" s="27">
        <f>IFERROR(L44/AA44,"N.A.")</f>
        <v>5228.6538973806055</v>
      </c>
      <c r="AQ44" s="28"/>
      <c r="AR44" s="16">
        <f>IFERROR(N44/AC44, "N.A.")</f>
        <v>5228.6538973806055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13011800</v>
      </c>
      <c r="C15" s="2"/>
      <c r="D15" s="2">
        <v>1406100</v>
      </c>
      <c r="E15" s="2"/>
      <c r="F15" s="2">
        <v>6035920</v>
      </c>
      <c r="G15" s="2"/>
      <c r="H15" s="2">
        <v>8304958.9999999981</v>
      </c>
      <c r="I15" s="2"/>
      <c r="J15" s="2">
        <v>0</v>
      </c>
      <c r="K15" s="2"/>
      <c r="L15" s="1">
        <f>B15+D15+F15+H15+J15</f>
        <v>28758779</v>
      </c>
      <c r="M15" s="13">
        <f>C15+E15+G15+I15+K15</f>
        <v>0</v>
      </c>
      <c r="N15" s="14">
        <f>L15+M15</f>
        <v>28758779</v>
      </c>
      <c r="P15" s="3" t="s">
        <v>12</v>
      </c>
      <c r="Q15" s="2">
        <v>3211</v>
      </c>
      <c r="R15" s="2">
        <v>0</v>
      </c>
      <c r="S15" s="2">
        <v>218</v>
      </c>
      <c r="T15" s="2">
        <v>0</v>
      </c>
      <c r="U15" s="2">
        <v>1017</v>
      </c>
      <c r="V15" s="2">
        <v>0</v>
      </c>
      <c r="W15" s="2">
        <v>2562</v>
      </c>
      <c r="X15" s="2">
        <v>0</v>
      </c>
      <c r="Y15" s="2">
        <v>1298</v>
      </c>
      <c r="Z15" s="2">
        <v>0</v>
      </c>
      <c r="AA15" s="1">
        <f>Q15+S15+U15+W15+Y15</f>
        <v>8306</v>
      </c>
      <c r="AB15" s="13">
        <f>R15+T15+V15+X15+Z15</f>
        <v>0</v>
      </c>
      <c r="AC15" s="14">
        <f>AA15+AB15</f>
        <v>8306</v>
      </c>
      <c r="AE15" s="3" t="s">
        <v>12</v>
      </c>
      <c r="AF15" s="2">
        <f>IFERROR(B15/Q15, "N.A.")</f>
        <v>4052.2578635938958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>
        <f t="shared" si="0"/>
        <v>5935.0245821042281</v>
      </c>
      <c r="AK15" s="2" t="str">
        <f t="shared" si="0"/>
        <v>N.A.</v>
      </c>
      <c r="AL15" s="2">
        <f t="shared" si="0"/>
        <v>3241.5921155347378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3462.4101854081387</v>
      </c>
      <c r="AQ15" s="13" t="str">
        <f t="shared" si="0"/>
        <v>N.A.</v>
      </c>
      <c r="AR15" s="14">
        <f t="shared" si="0"/>
        <v>3462.4101854081387</v>
      </c>
    </row>
    <row r="16" spans="1:44" ht="15" customHeight="1" thickBot="1" x14ac:dyDescent="0.3">
      <c r="A16" s="3" t="s">
        <v>13</v>
      </c>
      <c r="B16" s="2">
        <v>1197700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1197700</v>
      </c>
      <c r="M16" s="13">
        <f t="shared" si="1"/>
        <v>0</v>
      </c>
      <c r="N16" s="14">
        <f t="shared" ref="N16:N18" si="2">L16+M16</f>
        <v>1197700</v>
      </c>
      <c r="P16" s="3" t="s">
        <v>13</v>
      </c>
      <c r="Q16" s="2">
        <v>303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303</v>
      </c>
      <c r="AB16" s="13">
        <f t="shared" si="3"/>
        <v>0</v>
      </c>
      <c r="AC16" s="14">
        <f t="shared" ref="AC16:AC18" si="4">AA16+AB16</f>
        <v>303</v>
      </c>
      <c r="AE16" s="3" t="s">
        <v>13</v>
      </c>
      <c r="AF16" s="2">
        <f t="shared" ref="AF16:AF19" si="5">IFERROR(B16/Q16, "N.A.")</f>
        <v>3952.8052805280527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3952.8052805280527</v>
      </c>
      <c r="AQ16" s="13" t="str">
        <f t="shared" si="0"/>
        <v>N.A.</v>
      </c>
      <c r="AR16" s="14">
        <f t="shared" si="0"/>
        <v>3952.8052805280527</v>
      </c>
    </row>
    <row r="17" spans="1:44" ht="15" customHeight="1" thickBot="1" x14ac:dyDescent="0.3">
      <c r="A17" s="3" t="s">
        <v>14</v>
      </c>
      <c r="B17" s="2">
        <v>14987837.999999998</v>
      </c>
      <c r="C17" s="2">
        <v>12641810</v>
      </c>
      <c r="D17" s="2">
        <v>3187160</v>
      </c>
      <c r="E17" s="2"/>
      <c r="F17" s="2"/>
      <c r="G17" s="2">
        <v>1940000</v>
      </c>
      <c r="H17" s="2"/>
      <c r="I17" s="2">
        <v>236500</v>
      </c>
      <c r="J17" s="2">
        <v>0</v>
      </c>
      <c r="K17" s="2"/>
      <c r="L17" s="1">
        <f t="shared" si="1"/>
        <v>18174998</v>
      </c>
      <c r="M17" s="13">
        <f t="shared" si="1"/>
        <v>14818310</v>
      </c>
      <c r="N17" s="14">
        <f t="shared" si="2"/>
        <v>32993308</v>
      </c>
      <c r="P17" s="3" t="s">
        <v>14</v>
      </c>
      <c r="Q17" s="2">
        <v>3513</v>
      </c>
      <c r="R17" s="2">
        <v>1650</v>
      </c>
      <c r="S17" s="2">
        <v>436</v>
      </c>
      <c r="T17" s="2">
        <v>0</v>
      </c>
      <c r="U17" s="2">
        <v>0</v>
      </c>
      <c r="V17" s="2">
        <v>387</v>
      </c>
      <c r="W17" s="2">
        <v>0</v>
      </c>
      <c r="X17" s="2">
        <v>220</v>
      </c>
      <c r="Y17" s="2">
        <v>411</v>
      </c>
      <c r="Z17" s="2">
        <v>0</v>
      </c>
      <c r="AA17" s="1">
        <f t="shared" si="3"/>
        <v>4360</v>
      </c>
      <c r="AB17" s="13">
        <f t="shared" si="3"/>
        <v>2257</v>
      </c>
      <c r="AC17" s="14">
        <f t="shared" si="4"/>
        <v>6617</v>
      </c>
      <c r="AE17" s="3" t="s">
        <v>14</v>
      </c>
      <c r="AF17" s="2">
        <f t="shared" si="5"/>
        <v>4266.3928266438934</v>
      </c>
      <c r="AG17" s="2">
        <f t="shared" si="0"/>
        <v>7661.7030303030306</v>
      </c>
      <c r="AH17" s="2">
        <f t="shared" si="0"/>
        <v>7310</v>
      </c>
      <c r="AI17" s="2" t="str">
        <f t="shared" si="0"/>
        <v>N.A.</v>
      </c>
      <c r="AJ17" s="2" t="str">
        <f t="shared" si="0"/>
        <v>N.A.</v>
      </c>
      <c r="AK17" s="2">
        <f t="shared" si="0"/>
        <v>5012.9198966408267</v>
      </c>
      <c r="AL17" s="2" t="str">
        <f t="shared" si="0"/>
        <v>N.A.</v>
      </c>
      <c r="AM17" s="2">
        <f t="shared" si="0"/>
        <v>1075</v>
      </c>
      <c r="AN17" s="2">
        <f t="shared" si="0"/>
        <v>0</v>
      </c>
      <c r="AO17" s="2" t="str">
        <f t="shared" si="0"/>
        <v>N.A.</v>
      </c>
      <c r="AP17" s="15">
        <f t="shared" si="0"/>
        <v>4168.5775229357796</v>
      </c>
      <c r="AQ17" s="13">
        <f t="shared" si="0"/>
        <v>6565.4895879486039</v>
      </c>
      <c r="AR17" s="14">
        <f t="shared" si="0"/>
        <v>4986.1429650899199</v>
      </c>
    </row>
    <row r="18" spans="1:44" ht="15" customHeight="1" thickBot="1" x14ac:dyDescent="0.3">
      <c r="A18" s="3" t="s">
        <v>15</v>
      </c>
      <c r="B18" s="2">
        <v>7907904</v>
      </c>
      <c r="C18" s="2"/>
      <c r="D18" s="2"/>
      <c r="E18" s="2"/>
      <c r="F18" s="2"/>
      <c r="G18" s="2">
        <v>2200000</v>
      </c>
      <c r="H18" s="2">
        <v>1512619</v>
      </c>
      <c r="I18" s="2"/>
      <c r="J18" s="2">
        <v>0</v>
      </c>
      <c r="K18" s="2"/>
      <c r="L18" s="1">
        <f t="shared" si="1"/>
        <v>9420523</v>
      </c>
      <c r="M18" s="13">
        <f t="shared" si="1"/>
        <v>2200000</v>
      </c>
      <c r="N18" s="14">
        <f t="shared" si="2"/>
        <v>11620523</v>
      </c>
      <c r="P18" s="3" t="s">
        <v>15</v>
      </c>
      <c r="Q18" s="2">
        <v>2677</v>
      </c>
      <c r="R18" s="2">
        <v>0</v>
      </c>
      <c r="S18" s="2">
        <v>0</v>
      </c>
      <c r="T18" s="2">
        <v>0</v>
      </c>
      <c r="U18" s="2">
        <v>0</v>
      </c>
      <c r="V18" s="2">
        <v>330</v>
      </c>
      <c r="W18" s="2">
        <v>1706</v>
      </c>
      <c r="X18" s="2">
        <v>0</v>
      </c>
      <c r="Y18" s="2">
        <v>387</v>
      </c>
      <c r="Z18" s="2">
        <v>0</v>
      </c>
      <c r="AA18" s="1">
        <f t="shared" si="3"/>
        <v>4770</v>
      </c>
      <c r="AB18" s="13">
        <f t="shared" si="3"/>
        <v>330</v>
      </c>
      <c r="AC18" s="17">
        <f t="shared" si="4"/>
        <v>5100</v>
      </c>
      <c r="AE18" s="3" t="s">
        <v>15</v>
      </c>
      <c r="AF18" s="2">
        <f t="shared" si="5"/>
        <v>2954.0171834142698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6666.666666666667</v>
      </c>
      <c r="AL18" s="2">
        <f t="shared" si="0"/>
        <v>886.64654161781948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1974.9524109014676</v>
      </c>
      <c r="AQ18" s="13">
        <f t="shared" si="0"/>
        <v>6666.666666666667</v>
      </c>
      <c r="AR18" s="14">
        <f t="shared" si="0"/>
        <v>2278.5339215686276</v>
      </c>
    </row>
    <row r="19" spans="1:44" ht="15" customHeight="1" thickBot="1" x14ac:dyDescent="0.3">
      <c r="A19" s="4" t="s">
        <v>16</v>
      </c>
      <c r="B19" s="2">
        <v>37105242</v>
      </c>
      <c r="C19" s="2">
        <v>12641810</v>
      </c>
      <c r="D19" s="2">
        <v>4593260</v>
      </c>
      <c r="E19" s="2"/>
      <c r="F19" s="2">
        <v>6035920</v>
      </c>
      <c r="G19" s="2">
        <v>4140000.0000000005</v>
      </c>
      <c r="H19" s="2">
        <v>9817578</v>
      </c>
      <c r="I19" s="2">
        <v>236500</v>
      </c>
      <c r="J19" s="2">
        <v>0</v>
      </c>
      <c r="K19" s="2"/>
      <c r="L19" s="1">
        <f t="shared" ref="L19" si="6">B19+D19+F19+H19+J19</f>
        <v>57552000</v>
      </c>
      <c r="M19" s="13">
        <f t="shared" ref="M19" si="7">C19+E19+G19+I19+K19</f>
        <v>17018310</v>
      </c>
      <c r="N19" s="17">
        <f t="shared" ref="N19" si="8">L19+M19</f>
        <v>74570310</v>
      </c>
      <c r="P19" s="4" t="s">
        <v>16</v>
      </c>
      <c r="Q19" s="2">
        <v>9704</v>
      </c>
      <c r="R19" s="2">
        <v>1650</v>
      </c>
      <c r="S19" s="2">
        <v>654</v>
      </c>
      <c r="T19" s="2">
        <v>0</v>
      </c>
      <c r="U19" s="2">
        <v>1017</v>
      </c>
      <c r="V19" s="2">
        <v>717</v>
      </c>
      <c r="W19" s="2">
        <v>4268</v>
      </c>
      <c r="X19" s="2">
        <v>220</v>
      </c>
      <c r="Y19" s="2">
        <v>2096</v>
      </c>
      <c r="Z19" s="2">
        <v>0</v>
      </c>
      <c r="AA19" s="1">
        <f t="shared" ref="AA19" si="9">Q19+S19+U19+W19+Y19</f>
        <v>17739</v>
      </c>
      <c r="AB19" s="13">
        <f t="shared" ref="AB19" si="10">R19+T19+V19+X19+Z19</f>
        <v>2587</v>
      </c>
      <c r="AC19" s="14">
        <f t="shared" ref="AC19" si="11">AA19+AB19</f>
        <v>20326</v>
      </c>
      <c r="AE19" s="4" t="s">
        <v>16</v>
      </c>
      <c r="AF19" s="2">
        <f t="shared" si="5"/>
        <v>3823.7058944765045</v>
      </c>
      <c r="AG19" s="2">
        <f t="shared" si="0"/>
        <v>7661.7030303030306</v>
      </c>
      <c r="AH19" s="2">
        <f t="shared" si="0"/>
        <v>7023.333333333333</v>
      </c>
      <c r="AI19" s="2" t="str">
        <f t="shared" si="0"/>
        <v>N.A.</v>
      </c>
      <c r="AJ19" s="2">
        <f t="shared" si="0"/>
        <v>5935.0245821042281</v>
      </c>
      <c r="AK19" s="2">
        <f t="shared" si="0"/>
        <v>5774.0585774058582</v>
      </c>
      <c r="AL19" s="2">
        <f t="shared" si="0"/>
        <v>2300.2760074976568</v>
      </c>
      <c r="AM19" s="2">
        <f t="shared" si="0"/>
        <v>1075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3244.3767968882125</v>
      </c>
      <c r="AQ19" s="13">
        <f t="shared" ref="AQ19" si="13">IFERROR(M19/AB19, "N.A.")</f>
        <v>6578.3958252802477</v>
      </c>
      <c r="AR19" s="14">
        <f t="shared" ref="AR19" si="14">IFERROR(N19/AC19, "N.A.")</f>
        <v>3668.7154383548163</v>
      </c>
    </row>
    <row r="20" spans="1:44" ht="15" customHeight="1" thickBot="1" x14ac:dyDescent="0.3">
      <c r="A20" s="5" t="s">
        <v>0</v>
      </c>
      <c r="B20" s="24">
        <f>B19+C19</f>
        <v>49747052</v>
      </c>
      <c r="C20" s="26"/>
      <c r="D20" s="24">
        <f>D19+E19</f>
        <v>4593260</v>
      </c>
      <c r="E20" s="26"/>
      <c r="F20" s="24">
        <f>F19+G19</f>
        <v>10175920</v>
      </c>
      <c r="G20" s="26"/>
      <c r="H20" s="24">
        <f>H19+I19</f>
        <v>10054078</v>
      </c>
      <c r="I20" s="26"/>
      <c r="J20" s="24">
        <f>J19+K19</f>
        <v>0</v>
      </c>
      <c r="K20" s="26"/>
      <c r="L20" s="24">
        <f>L19+M19</f>
        <v>74570310</v>
      </c>
      <c r="M20" s="25"/>
      <c r="N20" s="18">
        <f>B20+D20+F20+H20+J20</f>
        <v>74570310</v>
      </c>
      <c r="P20" s="5" t="s">
        <v>0</v>
      </c>
      <c r="Q20" s="24">
        <f>Q19+R19</f>
        <v>11354</v>
      </c>
      <c r="R20" s="26"/>
      <c r="S20" s="24">
        <f>S19+T19</f>
        <v>654</v>
      </c>
      <c r="T20" s="26"/>
      <c r="U20" s="24">
        <f>U19+V19</f>
        <v>1734</v>
      </c>
      <c r="V20" s="26"/>
      <c r="W20" s="24">
        <f>W19+X19</f>
        <v>4488</v>
      </c>
      <c r="X20" s="26"/>
      <c r="Y20" s="24">
        <f>Y19+Z19</f>
        <v>2096</v>
      </c>
      <c r="Z20" s="26"/>
      <c r="AA20" s="24">
        <f>AA19+AB19</f>
        <v>20326</v>
      </c>
      <c r="AB20" s="26"/>
      <c r="AC20" s="19">
        <f>Q20+S20+U20+W20+Y20</f>
        <v>20326</v>
      </c>
      <c r="AE20" s="5" t="s">
        <v>0</v>
      </c>
      <c r="AF20" s="27">
        <f>IFERROR(B20/Q20,"N.A.")</f>
        <v>4381.4560507310198</v>
      </c>
      <c r="AG20" s="28"/>
      <c r="AH20" s="27">
        <f>IFERROR(D20/S20,"N.A.")</f>
        <v>7023.333333333333</v>
      </c>
      <c r="AI20" s="28"/>
      <c r="AJ20" s="27">
        <f>IFERROR(F20/U20,"N.A.")</f>
        <v>5868.4659746251446</v>
      </c>
      <c r="AK20" s="28"/>
      <c r="AL20" s="27">
        <f>IFERROR(H20/W20,"N.A.")</f>
        <v>2240.213458110517</v>
      </c>
      <c r="AM20" s="28"/>
      <c r="AN20" s="27">
        <f>IFERROR(J20/Y20,"N.A.")</f>
        <v>0</v>
      </c>
      <c r="AO20" s="28"/>
      <c r="AP20" s="27">
        <f>IFERROR(L20/AA20,"N.A.")</f>
        <v>3668.7154383548163</v>
      </c>
      <c r="AQ20" s="28"/>
      <c r="AR20" s="16">
        <f>IFERROR(N20/AC20, "N.A.")</f>
        <v>3668.7154383548163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12511280</v>
      </c>
      <c r="C27" s="2"/>
      <c r="D27" s="2">
        <v>1406100</v>
      </c>
      <c r="E27" s="2"/>
      <c r="F27" s="2">
        <v>2659560</v>
      </c>
      <c r="G27" s="2"/>
      <c r="H27" s="2">
        <v>4115010</v>
      </c>
      <c r="I27" s="2"/>
      <c r="J27" s="2">
        <v>0</v>
      </c>
      <c r="K27" s="2"/>
      <c r="L27" s="1">
        <f>B27+D27+F27+H27+J27</f>
        <v>20691950</v>
      </c>
      <c r="M27" s="13">
        <f>C27+E27+G27+I27+K27</f>
        <v>0</v>
      </c>
      <c r="N27" s="14">
        <f>L27+M27</f>
        <v>20691950</v>
      </c>
      <c r="P27" s="3" t="s">
        <v>12</v>
      </c>
      <c r="Q27" s="2">
        <v>3017</v>
      </c>
      <c r="R27" s="2">
        <v>0</v>
      </c>
      <c r="S27" s="2">
        <v>218</v>
      </c>
      <c r="T27" s="2">
        <v>0</v>
      </c>
      <c r="U27" s="2">
        <v>387</v>
      </c>
      <c r="V27" s="2">
        <v>0</v>
      </c>
      <c r="W27" s="2">
        <v>826</v>
      </c>
      <c r="X27" s="2">
        <v>0</v>
      </c>
      <c r="Y27" s="2">
        <v>387</v>
      </c>
      <c r="Z27" s="2">
        <v>0</v>
      </c>
      <c r="AA27" s="1">
        <f t="shared" ref="AA27" si="15">Q27+S27+U27+W27+Y27</f>
        <v>4835</v>
      </c>
      <c r="AB27" s="13">
        <f t="shared" ref="AB27" si="16">R27+T27+V27+X27+Z27</f>
        <v>0</v>
      </c>
      <c r="AC27" s="14">
        <f>AA27+AB27</f>
        <v>4835</v>
      </c>
      <c r="AE27" s="3" t="s">
        <v>12</v>
      </c>
      <c r="AF27" s="2">
        <f>IFERROR(B27/Q27, "N.A.")</f>
        <v>4146.9274113357642</v>
      </c>
      <c r="AG27" s="2" t="str">
        <f t="shared" ref="AG27:AR31" si="17">IFERROR(C27/R27, "N.A.")</f>
        <v>N.A.</v>
      </c>
      <c r="AH27" s="2">
        <f t="shared" si="17"/>
        <v>6450</v>
      </c>
      <c r="AI27" s="2" t="str">
        <f t="shared" si="17"/>
        <v>N.A.</v>
      </c>
      <c r="AJ27" s="2">
        <f t="shared" si="17"/>
        <v>6872.2480620155038</v>
      </c>
      <c r="AK27" s="2" t="str">
        <f t="shared" si="17"/>
        <v>N.A.</v>
      </c>
      <c r="AL27" s="2">
        <f t="shared" si="17"/>
        <v>4981.8523002421307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4279.6173733195446</v>
      </c>
      <c r="AQ27" s="13" t="str">
        <f t="shared" si="17"/>
        <v>N.A.</v>
      </c>
      <c r="AR27" s="14">
        <f t="shared" si="17"/>
        <v>4279.6173733195446</v>
      </c>
    </row>
    <row r="28" spans="1:44" ht="15" customHeight="1" thickBot="1" x14ac:dyDescent="0.3">
      <c r="A28" s="3" t="s">
        <v>13</v>
      </c>
      <c r="B28" s="2">
        <v>772000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772000</v>
      </c>
      <c r="M28" s="13">
        <f t="shared" si="18"/>
        <v>0</v>
      </c>
      <c r="N28" s="14">
        <f t="shared" ref="N28:N30" si="19">L28+M28</f>
        <v>772000</v>
      </c>
      <c r="P28" s="3" t="s">
        <v>13</v>
      </c>
      <c r="Q28" s="2">
        <v>193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193</v>
      </c>
      <c r="AB28" s="13">
        <f t="shared" ref="AB28:AB30" si="21">R28+T28+V28+X28+Z28</f>
        <v>0</v>
      </c>
      <c r="AC28" s="14">
        <f t="shared" ref="AC28:AC30" si="22">AA28+AB28</f>
        <v>193</v>
      </c>
      <c r="AE28" s="3" t="s">
        <v>13</v>
      </c>
      <c r="AF28" s="2">
        <f t="shared" ref="AF28:AF31" si="23">IFERROR(B28/Q28, "N.A.")</f>
        <v>4000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4000</v>
      </c>
      <c r="AQ28" s="13" t="str">
        <f t="shared" si="17"/>
        <v>N.A.</v>
      </c>
      <c r="AR28" s="14">
        <f t="shared" si="17"/>
        <v>4000</v>
      </c>
    </row>
    <row r="29" spans="1:44" ht="15" customHeight="1" thickBot="1" x14ac:dyDescent="0.3">
      <c r="A29" s="3" t="s">
        <v>14</v>
      </c>
      <c r="B29" s="2">
        <v>6843400</v>
      </c>
      <c r="C29" s="2">
        <v>3424949.9999999995</v>
      </c>
      <c r="D29" s="2">
        <v>3187160</v>
      </c>
      <c r="E29" s="2"/>
      <c r="F29" s="2"/>
      <c r="G29" s="2">
        <v>1940000</v>
      </c>
      <c r="H29" s="2"/>
      <c r="I29" s="2"/>
      <c r="J29" s="2"/>
      <c r="K29" s="2"/>
      <c r="L29" s="1">
        <f t="shared" si="18"/>
        <v>10030560</v>
      </c>
      <c r="M29" s="13">
        <f t="shared" si="18"/>
        <v>5364950</v>
      </c>
      <c r="N29" s="14">
        <f t="shared" si="19"/>
        <v>15395510</v>
      </c>
      <c r="P29" s="3" t="s">
        <v>14</v>
      </c>
      <c r="Q29" s="2">
        <v>1068</v>
      </c>
      <c r="R29" s="2">
        <v>414</v>
      </c>
      <c r="S29" s="2">
        <v>436</v>
      </c>
      <c r="T29" s="2">
        <v>0</v>
      </c>
      <c r="U29" s="2">
        <v>0</v>
      </c>
      <c r="V29" s="2">
        <v>194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1504</v>
      </c>
      <c r="AB29" s="13">
        <f t="shared" si="21"/>
        <v>608</v>
      </c>
      <c r="AC29" s="14">
        <f t="shared" si="22"/>
        <v>2112</v>
      </c>
      <c r="AE29" s="3" t="s">
        <v>14</v>
      </c>
      <c r="AF29" s="2">
        <f t="shared" si="23"/>
        <v>6407.6779026217228</v>
      </c>
      <c r="AG29" s="2">
        <f t="shared" si="17"/>
        <v>8272.8260869565202</v>
      </c>
      <c r="AH29" s="2">
        <f t="shared" si="17"/>
        <v>7310</v>
      </c>
      <c r="AI29" s="2" t="str">
        <f t="shared" si="17"/>
        <v>N.A.</v>
      </c>
      <c r="AJ29" s="2" t="str">
        <f t="shared" si="17"/>
        <v>N.A.</v>
      </c>
      <c r="AK29" s="2">
        <f t="shared" si="17"/>
        <v>10000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6669.255319148936</v>
      </c>
      <c r="AQ29" s="13">
        <f t="shared" si="17"/>
        <v>8823.9309210526317</v>
      </c>
      <c r="AR29" s="14">
        <f t="shared" si="17"/>
        <v>7289.54071969697</v>
      </c>
    </row>
    <row r="30" spans="1:44" ht="15" customHeight="1" thickBot="1" x14ac:dyDescent="0.3">
      <c r="A30" s="3" t="s">
        <v>15</v>
      </c>
      <c r="B30" s="2">
        <v>7907904</v>
      </c>
      <c r="C30" s="2"/>
      <c r="D30" s="2"/>
      <c r="E30" s="2"/>
      <c r="F30" s="2"/>
      <c r="G30" s="2">
        <v>2200000</v>
      </c>
      <c r="H30" s="2">
        <v>1512619</v>
      </c>
      <c r="I30" s="2"/>
      <c r="J30" s="2"/>
      <c r="K30" s="2"/>
      <c r="L30" s="1">
        <f t="shared" si="18"/>
        <v>9420523</v>
      </c>
      <c r="M30" s="13">
        <f t="shared" si="18"/>
        <v>2200000</v>
      </c>
      <c r="N30" s="14">
        <f t="shared" si="19"/>
        <v>11620523</v>
      </c>
      <c r="P30" s="3" t="s">
        <v>15</v>
      </c>
      <c r="Q30" s="2">
        <v>2677</v>
      </c>
      <c r="R30" s="2">
        <v>0</v>
      </c>
      <c r="S30" s="2">
        <v>0</v>
      </c>
      <c r="T30" s="2">
        <v>0</v>
      </c>
      <c r="U30" s="2">
        <v>0</v>
      </c>
      <c r="V30" s="2">
        <v>330</v>
      </c>
      <c r="W30" s="2">
        <v>1706</v>
      </c>
      <c r="X30" s="2">
        <v>0</v>
      </c>
      <c r="Y30" s="2">
        <v>0</v>
      </c>
      <c r="Z30" s="2">
        <v>0</v>
      </c>
      <c r="AA30" s="1">
        <f t="shared" si="20"/>
        <v>4383</v>
      </c>
      <c r="AB30" s="13">
        <f t="shared" si="21"/>
        <v>330</v>
      </c>
      <c r="AC30" s="17">
        <f t="shared" si="22"/>
        <v>4713</v>
      </c>
      <c r="AE30" s="3" t="s">
        <v>15</v>
      </c>
      <c r="AF30" s="2">
        <f t="shared" si="23"/>
        <v>2954.0171834142698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6666.666666666667</v>
      </c>
      <c r="AL30" s="2">
        <f t="shared" si="17"/>
        <v>886.64654161781948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>
        <f t="shared" si="17"/>
        <v>2149.3321925621722</v>
      </c>
      <c r="AQ30" s="13">
        <f t="shared" si="17"/>
        <v>6666.666666666667</v>
      </c>
      <c r="AR30" s="14">
        <f t="shared" si="17"/>
        <v>2465.6318692976874</v>
      </c>
    </row>
    <row r="31" spans="1:44" ht="15" customHeight="1" thickBot="1" x14ac:dyDescent="0.3">
      <c r="A31" s="4" t="s">
        <v>16</v>
      </c>
      <c r="B31" s="2">
        <v>28034584</v>
      </c>
      <c r="C31" s="2">
        <v>3424949.9999999995</v>
      </c>
      <c r="D31" s="2">
        <v>4593260</v>
      </c>
      <c r="E31" s="2"/>
      <c r="F31" s="2">
        <v>2659560</v>
      </c>
      <c r="G31" s="2">
        <v>4140000</v>
      </c>
      <c r="H31" s="2">
        <v>5627629</v>
      </c>
      <c r="I31" s="2"/>
      <c r="J31" s="2">
        <v>0</v>
      </c>
      <c r="K31" s="2"/>
      <c r="L31" s="1">
        <f t="shared" ref="L31" si="24">B31+D31+F31+H31+J31</f>
        <v>40915033</v>
      </c>
      <c r="M31" s="13">
        <f t="shared" ref="M31" si="25">C31+E31+G31+I31+K31</f>
        <v>7564950</v>
      </c>
      <c r="N31" s="17">
        <f t="shared" ref="N31" si="26">L31+M31</f>
        <v>48479983</v>
      </c>
      <c r="P31" s="4" t="s">
        <v>16</v>
      </c>
      <c r="Q31" s="2">
        <v>6955</v>
      </c>
      <c r="R31" s="2">
        <v>414</v>
      </c>
      <c r="S31" s="2">
        <v>654</v>
      </c>
      <c r="T31" s="2">
        <v>0</v>
      </c>
      <c r="U31" s="2">
        <v>387</v>
      </c>
      <c r="V31" s="2">
        <v>524</v>
      </c>
      <c r="W31" s="2">
        <v>2532</v>
      </c>
      <c r="X31" s="2">
        <v>0</v>
      </c>
      <c r="Y31" s="2">
        <v>387</v>
      </c>
      <c r="Z31" s="2">
        <v>0</v>
      </c>
      <c r="AA31" s="1">
        <f t="shared" ref="AA31" si="27">Q31+S31+U31+W31+Y31</f>
        <v>10915</v>
      </c>
      <c r="AB31" s="13">
        <f t="shared" ref="AB31" si="28">R31+T31+V31+X31+Z31</f>
        <v>938</v>
      </c>
      <c r="AC31" s="14">
        <f t="shared" ref="AC31" si="29">AA31+AB31</f>
        <v>11853</v>
      </c>
      <c r="AE31" s="4" t="s">
        <v>16</v>
      </c>
      <c r="AF31" s="2">
        <f t="shared" si="23"/>
        <v>4030.8531991373111</v>
      </c>
      <c r="AG31" s="2">
        <f t="shared" si="17"/>
        <v>8272.8260869565202</v>
      </c>
      <c r="AH31" s="2">
        <f t="shared" si="17"/>
        <v>7023.333333333333</v>
      </c>
      <c r="AI31" s="2" t="str">
        <f t="shared" si="17"/>
        <v>N.A.</v>
      </c>
      <c r="AJ31" s="2">
        <f t="shared" si="17"/>
        <v>6872.2480620155038</v>
      </c>
      <c r="AK31" s="2">
        <f t="shared" si="17"/>
        <v>7900.7633587786258</v>
      </c>
      <c r="AL31" s="2">
        <f t="shared" si="17"/>
        <v>2222.602290679305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3748.5142464498394</v>
      </c>
      <c r="AQ31" s="13">
        <f t="shared" ref="AQ31" si="31">IFERROR(M31/AB31, "N.A.")</f>
        <v>8064.9786780383793</v>
      </c>
      <c r="AR31" s="14">
        <f t="shared" ref="AR31" si="32">IFERROR(N31/AC31, "N.A.")</f>
        <v>4090.1023369611071</v>
      </c>
    </row>
    <row r="32" spans="1:44" ht="15" customHeight="1" thickBot="1" x14ac:dyDescent="0.3">
      <c r="A32" s="5" t="s">
        <v>0</v>
      </c>
      <c r="B32" s="24">
        <f>B31+C31</f>
        <v>31459534</v>
      </c>
      <c r="C32" s="26"/>
      <c r="D32" s="24">
        <f>D31+E31</f>
        <v>4593260</v>
      </c>
      <c r="E32" s="26"/>
      <c r="F32" s="24">
        <f>F31+G31</f>
        <v>6799560</v>
      </c>
      <c r="G32" s="26"/>
      <c r="H32" s="24">
        <f>H31+I31</f>
        <v>5627629</v>
      </c>
      <c r="I32" s="26"/>
      <c r="J32" s="24">
        <f>J31+K31</f>
        <v>0</v>
      </c>
      <c r="K32" s="26"/>
      <c r="L32" s="24">
        <f>L31+M31</f>
        <v>48479983</v>
      </c>
      <c r="M32" s="25"/>
      <c r="N32" s="18">
        <f>B32+D32+F32+H32+J32</f>
        <v>48479983</v>
      </c>
      <c r="P32" s="5" t="s">
        <v>0</v>
      </c>
      <c r="Q32" s="24">
        <f>Q31+R31</f>
        <v>7369</v>
      </c>
      <c r="R32" s="26"/>
      <c r="S32" s="24">
        <f>S31+T31</f>
        <v>654</v>
      </c>
      <c r="T32" s="26"/>
      <c r="U32" s="24">
        <f>U31+V31</f>
        <v>911</v>
      </c>
      <c r="V32" s="26"/>
      <c r="W32" s="24">
        <f>W31+X31</f>
        <v>2532</v>
      </c>
      <c r="X32" s="26"/>
      <c r="Y32" s="24">
        <f>Y31+Z31</f>
        <v>387</v>
      </c>
      <c r="Z32" s="26"/>
      <c r="AA32" s="24">
        <f>AA31+AB31</f>
        <v>11853</v>
      </c>
      <c r="AB32" s="26"/>
      <c r="AC32" s="19">
        <f>Q32+S32+U32+W32+Y32</f>
        <v>11853</v>
      </c>
      <c r="AE32" s="5" t="s">
        <v>0</v>
      </c>
      <c r="AF32" s="27">
        <f>IFERROR(B32/Q32,"N.A.")</f>
        <v>4269.1727507124442</v>
      </c>
      <c r="AG32" s="28"/>
      <c r="AH32" s="27">
        <f>IFERROR(D32/S32,"N.A.")</f>
        <v>7023.333333333333</v>
      </c>
      <c r="AI32" s="28"/>
      <c r="AJ32" s="27">
        <f>IFERROR(F32/U32,"N.A.")</f>
        <v>7463.8419319429195</v>
      </c>
      <c r="AK32" s="28"/>
      <c r="AL32" s="27">
        <f>IFERROR(H32/W32,"N.A.")</f>
        <v>2222.602290679305</v>
      </c>
      <c r="AM32" s="28"/>
      <c r="AN32" s="27">
        <f>IFERROR(J32/Y32,"N.A.")</f>
        <v>0</v>
      </c>
      <c r="AO32" s="28"/>
      <c r="AP32" s="27">
        <f>IFERROR(L32/AA32,"N.A.")</f>
        <v>4090.1023369611071</v>
      </c>
      <c r="AQ32" s="28"/>
      <c r="AR32" s="16">
        <f>IFERROR(N32/AC32, "N.A.")</f>
        <v>4090.1023369611071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500520</v>
      </c>
      <c r="C39" s="2"/>
      <c r="D39" s="2"/>
      <c r="E39" s="2"/>
      <c r="F39" s="2">
        <v>3376360</v>
      </c>
      <c r="G39" s="2"/>
      <c r="H39" s="2">
        <v>4189948.9999999991</v>
      </c>
      <c r="I39" s="2"/>
      <c r="J39" s="2">
        <v>0</v>
      </c>
      <c r="K39" s="2"/>
      <c r="L39" s="1">
        <f>B39+D39+F39+H39+J39</f>
        <v>8066828.9999999991</v>
      </c>
      <c r="M39" s="13">
        <f>C39+E39+G39+I39+K39</f>
        <v>0</v>
      </c>
      <c r="N39" s="14">
        <f>L39+M39</f>
        <v>8066828.9999999991</v>
      </c>
      <c r="P39" s="3" t="s">
        <v>12</v>
      </c>
      <c r="Q39" s="2">
        <v>194</v>
      </c>
      <c r="R39" s="2">
        <v>0</v>
      </c>
      <c r="S39" s="2">
        <v>0</v>
      </c>
      <c r="T39" s="2">
        <v>0</v>
      </c>
      <c r="U39" s="2">
        <v>630</v>
      </c>
      <c r="V39" s="2">
        <v>0</v>
      </c>
      <c r="W39" s="2">
        <v>1736</v>
      </c>
      <c r="X39" s="2">
        <v>0</v>
      </c>
      <c r="Y39" s="2">
        <v>911</v>
      </c>
      <c r="Z39" s="2">
        <v>0</v>
      </c>
      <c r="AA39" s="1">
        <f>Q39+S39+U39+W39+Y39</f>
        <v>3471</v>
      </c>
      <c r="AB39" s="13">
        <f>R39+T39+V39+X39+Z39</f>
        <v>0</v>
      </c>
      <c r="AC39" s="14">
        <f>AA39+AB39</f>
        <v>3471</v>
      </c>
      <c r="AE39" s="3" t="s">
        <v>12</v>
      </c>
      <c r="AF39" s="2">
        <f>IFERROR(B39/Q39, "N.A.")</f>
        <v>2580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5359.3015873015875</v>
      </c>
      <c r="AK39" s="2" t="str">
        <f t="shared" si="33"/>
        <v>N.A.</v>
      </c>
      <c r="AL39" s="2">
        <f t="shared" si="33"/>
        <v>2413.565092165898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2324.0648228176315</v>
      </c>
      <c r="AQ39" s="13" t="str">
        <f t="shared" si="33"/>
        <v>N.A.</v>
      </c>
      <c r="AR39" s="14">
        <f t="shared" si="33"/>
        <v>2324.0648228176315</v>
      </c>
    </row>
    <row r="40" spans="1:44" ht="15" customHeight="1" thickBot="1" x14ac:dyDescent="0.3">
      <c r="A40" s="3" t="s">
        <v>13</v>
      </c>
      <c r="B40" s="2">
        <v>425700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425700</v>
      </c>
      <c r="M40" s="13">
        <f t="shared" si="34"/>
        <v>0</v>
      </c>
      <c r="N40" s="14">
        <f t="shared" ref="N40:N42" si="35">L40+M40</f>
        <v>425700</v>
      </c>
      <c r="P40" s="3" t="s">
        <v>13</v>
      </c>
      <c r="Q40" s="2">
        <v>110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110</v>
      </c>
      <c r="AB40" s="13">
        <f t="shared" si="36"/>
        <v>0</v>
      </c>
      <c r="AC40" s="14">
        <f t="shared" ref="AC40:AC42" si="37">AA40+AB40</f>
        <v>110</v>
      </c>
      <c r="AE40" s="3" t="s">
        <v>13</v>
      </c>
      <c r="AF40" s="2">
        <f t="shared" ref="AF40:AF43" si="38">IFERROR(B40/Q40, "N.A.")</f>
        <v>3870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3870</v>
      </c>
      <c r="AQ40" s="13" t="str">
        <f t="shared" si="33"/>
        <v>N.A.</v>
      </c>
      <c r="AR40" s="14">
        <f t="shared" si="33"/>
        <v>3870</v>
      </c>
    </row>
    <row r="41" spans="1:44" ht="15" customHeight="1" thickBot="1" x14ac:dyDescent="0.3">
      <c r="A41" s="3" t="s">
        <v>14</v>
      </c>
      <c r="B41" s="2">
        <v>8144438.0000000009</v>
      </c>
      <c r="C41" s="2">
        <v>9216860.0000000019</v>
      </c>
      <c r="D41" s="2"/>
      <c r="E41" s="2"/>
      <c r="F41" s="2"/>
      <c r="G41" s="2">
        <v>0</v>
      </c>
      <c r="H41" s="2"/>
      <c r="I41" s="2">
        <v>236500</v>
      </c>
      <c r="J41" s="2">
        <v>0</v>
      </c>
      <c r="K41" s="2"/>
      <c r="L41" s="1">
        <f t="shared" si="34"/>
        <v>8144438.0000000009</v>
      </c>
      <c r="M41" s="13">
        <f t="shared" si="34"/>
        <v>9453360.0000000019</v>
      </c>
      <c r="N41" s="14">
        <f t="shared" si="35"/>
        <v>17597798.000000004</v>
      </c>
      <c r="P41" s="3" t="s">
        <v>14</v>
      </c>
      <c r="Q41" s="2">
        <v>2445</v>
      </c>
      <c r="R41" s="2">
        <v>1236</v>
      </c>
      <c r="S41" s="2">
        <v>0</v>
      </c>
      <c r="T41" s="2">
        <v>0</v>
      </c>
      <c r="U41" s="2">
        <v>0</v>
      </c>
      <c r="V41" s="2">
        <v>193</v>
      </c>
      <c r="W41" s="2">
        <v>0</v>
      </c>
      <c r="X41" s="2">
        <v>220</v>
      </c>
      <c r="Y41" s="2">
        <v>411</v>
      </c>
      <c r="Z41" s="2">
        <v>0</v>
      </c>
      <c r="AA41" s="1">
        <f t="shared" si="36"/>
        <v>2856</v>
      </c>
      <c r="AB41" s="13">
        <f t="shared" si="36"/>
        <v>1649</v>
      </c>
      <c r="AC41" s="14">
        <f t="shared" si="37"/>
        <v>4505</v>
      </c>
      <c r="AE41" s="3" t="s">
        <v>14</v>
      </c>
      <c r="AF41" s="2">
        <f t="shared" si="38"/>
        <v>3331.0584867075668</v>
      </c>
      <c r="AG41" s="2">
        <f t="shared" si="33"/>
        <v>7457.0064724919112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0</v>
      </c>
      <c r="AL41" s="2" t="str">
        <f t="shared" si="33"/>
        <v>N.A.</v>
      </c>
      <c r="AM41" s="2">
        <f t="shared" si="33"/>
        <v>1075</v>
      </c>
      <c r="AN41" s="2">
        <f t="shared" si="33"/>
        <v>0</v>
      </c>
      <c r="AO41" s="2" t="str">
        <f t="shared" si="33"/>
        <v>N.A.</v>
      </c>
      <c r="AP41" s="15">
        <f t="shared" si="33"/>
        <v>2851.6939775910369</v>
      </c>
      <c r="AQ41" s="13">
        <f t="shared" si="33"/>
        <v>5732.7835051546399</v>
      </c>
      <c r="AR41" s="14">
        <f t="shared" si="33"/>
        <v>3906.2814650388464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387</v>
      </c>
      <c r="Z42" s="2">
        <v>0</v>
      </c>
      <c r="AA42" s="1">
        <f t="shared" si="36"/>
        <v>387</v>
      </c>
      <c r="AB42" s="13">
        <f t="shared" si="36"/>
        <v>0</v>
      </c>
      <c r="AC42" s="14">
        <f t="shared" si="37"/>
        <v>387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9070658</v>
      </c>
      <c r="C43" s="2">
        <v>9216860.0000000019</v>
      </c>
      <c r="D43" s="2"/>
      <c r="E43" s="2"/>
      <c r="F43" s="2">
        <v>3376360</v>
      </c>
      <c r="G43" s="2">
        <v>0</v>
      </c>
      <c r="H43" s="2">
        <v>4189948.9999999991</v>
      </c>
      <c r="I43" s="2">
        <v>236500</v>
      </c>
      <c r="J43" s="2">
        <v>0</v>
      </c>
      <c r="K43" s="2"/>
      <c r="L43" s="1">
        <f t="shared" ref="L43" si="39">B43+D43+F43+H43+J43</f>
        <v>16636967</v>
      </c>
      <c r="M43" s="13">
        <f t="shared" ref="M43" si="40">C43+E43+G43+I43+K43</f>
        <v>9453360.0000000019</v>
      </c>
      <c r="N43" s="17">
        <f t="shared" ref="N43" si="41">L43+M43</f>
        <v>26090327</v>
      </c>
      <c r="P43" s="4" t="s">
        <v>16</v>
      </c>
      <c r="Q43" s="2">
        <v>2749</v>
      </c>
      <c r="R43" s="2">
        <v>1236</v>
      </c>
      <c r="S43" s="2">
        <v>0</v>
      </c>
      <c r="T43" s="2">
        <v>0</v>
      </c>
      <c r="U43" s="2">
        <v>630</v>
      </c>
      <c r="V43" s="2">
        <v>193</v>
      </c>
      <c r="W43" s="2">
        <v>1736</v>
      </c>
      <c r="X43" s="2">
        <v>220</v>
      </c>
      <c r="Y43" s="2">
        <v>1709</v>
      </c>
      <c r="Z43" s="2">
        <v>0</v>
      </c>
      <c r="AA43" s="1">
        <f t="shared" ref="AA43" si="42">Q43+S43+U43+W43+Y43</f>
        <v>6824</v>
      </c>
      <c r="AB43" s="13">
        <f t="shared" ref="AB43" si="43">R43+T43+V43+X43+Z43</f>
        <v>1649</v>
      </c>
      <c r="AC43" s="17">
        <f t="shared" ref="AC43" si="44">AA43+AB43</f>
        <v>8473</v>
      </c>
      <c r="AE43" s="4" t="s">
        <v>16</v>
      </c>
      <c r="AF43" s="2">
        <f t="shared" si="38"/>
        <v>3299.6209530738452</v>
      </c>
      <c r="AG43" s="2">
        <f t="shared" si="33"/>
        <v>7457.0064724919112</v>
      </c>
      <c r="AH43" s="2" t="str">
        <f t="shared" si="33"/>
        <v>N.A.</v>
      </c>
      <c r="AI43" s="2" t="str">
        <f t="shared" si="33"/>
        <v>N.A.</v>
      </c>
      <c r="AJ43" s="2">
        <f t="shared" si="33"/>
        <v>5359.3015873015875</v>
      </c>
      <c r="AK43" s="2">
        <f t="shared" si="33"/>
        <v>0</v>
      </c>
      <c r="AL43" s="2">
        <f t="shared" si="33"/>
        <v>2413.565092165898</v>
      </c>
      <c r="AM43" s="2">
        <f t="shared" si="33"/>
        <v>1075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2438.0080597889801</v>
      </c>
      <c r="AQ43" s="13">
        <f t="shared" ref="AQ43" si="46">IFERROR(M43/AB43, "N.A.")</f>
        <v>5732.7835051546399</v>
      </c>
      <c r="AR43" s="14">
        <f t="shared" ref="AR43" si="47">IFERROR(N43/AC43, "N.A.")</f>
        <v>3079.2313230260829</v>
      </c>
    </row>
    <row r="44" spans="1:44" ht="15" customHeight="1" thickBot="1" x14ac:dyDescent="0.3">
      <c r="A44" s="5" t="s">
        <v>0</v>
      </c>
      <c r="B44" s="24">
        <f>B43+C43</f>
        <v>18287518</v>
      </c>
      <c r="C44" s="26"/>
      <c r="D44" s="24">
        <f>D43+E43</f>
        <v>0</v>
      </c>
      <c r="E44" s="26"/>
      <c r="F44" s="24">
        <f>F43+G43</f>
        <v>3376360</v>
      </c>
      <c r="G44" s="26"/>
      <c r="H44" s="24">
        <f>H43+I43</f>
        <v>4426448.9999999991</v>
      </c>
      <c r="I44" s="26"/>
      <c r="J44" s="24">
        <f>J43+K43</f>
        <v>0</v>
      </c>
      <c r="K44" s="26"/>
      <c r="L44" s="24">
        <f>L43+M43</f>
        <v>26090327</v>
      </c>
      <c r="M44" s="25"/>
      <c r="N44" s="18">
        <f>B44+D44+F44+H44+J44</f>
        <v>26090327</v>
      </c>
      <c r="P44" s="5" t="s">
        <v>0</v>
      </c>
      <c r="Q44" s="24">
        <f>Q43+R43</f>
        <v>3985</v>
      </c>
      <c r="R44" s="26"/>
      <c r="S44" s="24">
        <f>S43+T43</f>
        <v>0</v>
      </c>
      <c r="T44" s="26"/>
      <c r="U44" s="24">
        <f>U43+V43</f>
        <v>823</v>
      </c>
      <c r="V44" s="26"/>
      <c r="W44" s="24">
        <f>W43+X43</f>
        <v>1956</v>
      </c>
      <c r="X44" s="26"/>
      <c r="Y44" s="24">
        <f>Y43+Z43</f>
        <v>1709</v>
      </c>
      <c r="Z44" s="26"/>
      <c r="AA44" s="24">
        <f>AA43+AB43</f>
        <v>8473</v>
      </c>
      <c r="AB44" s="25"/>
      <c r="AC44" s="18">
        <f>Q44+S44+U44+W44+Y44</f>
        <v>8473</v>
      </c>
      <c r="AE44" s="5" t="s">
        <v>0</v>
      </c>
      <c r="AF44" s="27">
        <f>IFERROR(B44/Q44,"N.A.")</f>
        <v>4589.0885821831871</v>
      </c>
      <c r="AG44" s="28"/>
      <c r="AH44" s="27" t="str">
        <f>IFERROR(D44/S44,"N.A.")</f>
        <v>N.A.</v>
      </c>
      <c r="AI44" s="28"/>
      <c r="AJ44" s="27">
        <f>IFERROR(F44/U44,"N.A.")</f>
        <v>4102.503037667072</v>
      </c>
      <c r="AK44" s="28"/>
      <c r="AL44" s="27">
        <f>IFERROR(H44/W44,"N.A.")</f>
        <v>2263.0107361963187</v>
      </c>
      <c r="AM44" s="28"/>
      <c r="AN44" s="27">
        <f>IFERROR(J44/Y44,"N.A.")</f>
        <v>0</v>
      </c>
      <c r="AO44" s="28"/>
      <c r="AP44" s="27">
        <f>IFERROR(L44/AA44,"N.A.")</f>
        <v>3079.2313230260829</v>
      </c>
      <c r="AQ44" s="28"/>
      <c r="AR44" s="16">
        <f>IFERROR(N44/AC44, "N.A.")</f>
        <v>3079.2313230260829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281057219.99999982</v>
      </c>
      <c r="C15" s="2"/>
      <c r="D15" s="2">
        <v>118698483.00000001</v>
      </c>
      <c r="E15" s="2"/>
      <c r="F15" s="2">
        <v>125139580.00000004</v>
      </c>
      <c r="G15" s="2"/>
      <c r="H15" s="2">
        <v>353960331.00000006</v>
      </c>
      <c r="I15" s="2"/>
      <c r="J15" s="2">
        <v>0</v>
      </c>
      <c r="K15" s="2"/>
      <c r="L15" s="1">
        <f>B15+D15+F15+H15+J15</f>
        <v>878855614</v>
      </c>
      <c r="M15" s="13">
        <f>C15+E15+G15+I15+K15</f>
        <v>0</v>
      </c>
      <c r="N15" s="14">
        <f>L15+M15</f>
        <v>878855614</v>
      </c>
      <c r="P15" s="3" t="s">
        <v>12</v>
      </c>
      <c r="Q15" s="2">
        <v>53394</v>
      </c>
      <c r="R15" s="2">
        <v>0</v>
      </c>
      <c r="S15" s="2">
        <v>18868</v>
      </c>
      <c r="T15" s="2">
        <v>0</v>
      </c>
      <c r="U15" s="2">
        <v>15542</v>
      </c>
      <c r="V15" s="2">
        <v>0</v>
      </c>
      <c r="W15" s="2">
        <v>81673</v>
      </c>
      <c r="X15" s="2">
        <v>0</v>
      </c>
      <c r="Y15" s="2">
        <v>12564</v>
      </c>
      <c r="Z15" s="2">
        <v>0</v>
      </c>
      <c r="AA15" s="1">
        <f>Q15+S15+U15+W15+Y15</f>
        <v>182041</v>
      </c>
      <c r="AB15" s="13">
        <f>R15+T15+V15+X15+Z15</f>
        <v>0</v>
      </c>
      <c r="AC15" s="14">
        <f>AA15+AB15</f>
        <v>182041</v>
      </c>
      <c r="AE15" s="3" t="s">
        <v>12</v>
      </c>
      <c r="AF15" s="2">
        <f>IFERROR(B15/Q15, "N.A.")</f>
        <v>5263.8352623890287</v>
      </c>
      <c r="AG15" s="2" t="str">
        <f t="shared" ref="AG15:AR19" si="0">IFERROR(C15/R15, "N.A.")</f>
        <v>N.A.</v>
      </c>
      <c r="AH15" s="2">
        <f t="shared" si="0"/>
        <v>6290.9944350222604</v>
      </c>
      <c r="AI15" s="2" t="str">
        <f t="shared" si="0"/>
        <v>N.A.</v>
      </c>
      <c r="AJ15" s="2">
        <f t="shared" si="0"/>
        <v>8051.7037704285194</v>
      </c>
      <c r="AK15" s="2" t="str">
        <f t="shared" si="0"/>
        <v>N.A.</v>
      </c>
      <c r="AL15" s="2">
        <f t="shared" si="0"/>
        <v>4333.8720384949747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4827.7894210644854</v>
      </c>
      <c r="AQ15" s="13" t="str">
        <f t="shared" si="0"/>
        <v>N.A.</v>
      </c>
      <c r="AR15" s="14">
        <f t="shared" si="0"/>
        <v>4827.7894210644854</v>
      </c>
    </row>
    <row r="16" spans="1:44" ht="15" customHeight="1" thickBot="1" x14ac:dyDescent="0.3">
      <c r="A16" s="3" t="s">
        <v>13</v>
      </c>
      <c r="B16" s="2">
        <v>122002975.00000004</v>
      </c>
      <c r="C16" s="2">
        <v>7821825.0000000009</v>
      </c>
      <c r="D16" s="2">
        <v>688000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122690975.00000004</v>
      </c>
      <c r="M16" s="13">
        <f t="shared" si="1"/>
        <v>7821825.0000000009</v>
      </c>
      <c r="N16" s="14">
        <f t="shared" ref="N16:N18" si="2">L16+M16</f>
        <v>130512800.00000004</v>
      </c>
      <c r="P16" s="3" t="s">
        <v>13</v>
      </c>
      <c r="Q16" s="2">
        <v>31023</v>
      </c>
      <c r="R16" s="2">
        <v>1151</v>
      </c>
      <c r="S16" s="2">
        <v>345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31368</v>
      </c>
      <c r="AB16" s="13">
        <f t="shared" si="3"/>
        <v>1151</v>
      </c>
      <c r="AC16" s="14">
        <f t="shared" ref="AC16:AC18" si="4">AA16+AB16</f>
        <v>32519</v>
      </c>
      <c r="AE16" s="3" t="s">
        <v>13</v>
      </c>
      <c r="AF16" s="2">
        <f t="shared" ref="AF16:AF19" si="5">IFERROR(B16/Q16, "N.A.")</f>
        <v>3932.6620571833814</v>
      </c>
      <c r="AG16" s="2">
        <f t="shared" si="0"/>
        <v>6795.6776715899223</v>
      </c>
      <c r="AH16" s="2">
        <f t="shared" si="0"/>
        <v>1994.2028985507247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3911.3419727110445</v>
      </c>
      <c r="AQ16" s="13">
        <f t="shared" si="0"/>
        <v>6795.6776715899223</v>
      </c>
      <c r="AR16" s="14">
        <f t="shared" si="0"/>
        <v>4013.4321473600062</v>
      </c>
    </row>
    <row r="17" spans="1:44" ht="15" customHeight="1" thickBot="1" x14ac:dyDescent="0.3">
      <c r="A17" s="3" t="s">
        <v>14</v>
      </c>
      <c r="B17" s="2">
        <v>541781794.99999988</v>
      </c>
      <c r="C17" s="2">
        <v>2671437844.9999995</v>
      </c>
      <c r="D17" s="2">
        <v>172069350</v>
      </c>
      <c r="E17" s="2">
        <v>51755300</v>
      </c>
      <c r="F17" s="2"/>
      <c r="G17" s="2">
        <v>188736820.00000012</v>
      </c>
      <c r="H17" s="2"/>
      <c r="I17" s="2">
        <v>189459134.99999997</v>
      </c>
      <c r="J17" s="2">
        <v>0</v>
      </c>
      <c r="K17" s="2"/>
      <c r="L17" s="1">
        <f t="shared" si="1"/>
        <v>713851144.99999988</v>
      </c>
      <c r="M17" s="13">
        <f t="shared" si="1"/>
        <v>3101389099.9999995</v>
      </c>
      <c r="N17" s="14">
        <f t="shared" si="2"/>
        <v>3815240244.9999995</v>
      </c>
      <c r="P17" s="3" t="s">
        <v>14</v>
      </c>
      <c r="Q17" s="2">
        <v>112946</v>
      </c>
      <c r="R17" s="2">
        <v>407110</v>
      </c>
      <c r="S17" s="2">
        <v>26442</v>
      </c>
      <c r="T17" s="2">
        <v>3850</v>
      </c>
      <c r="U17" s="2">
        <v>0</v>
      </c>
      <c r="V17" s="2">
        <v>22885</v>
      </c>
      <c r="W17" s="2">
        <v>0</v>
      </c>
      <c r="X17" s="2">
        <v>31975</v>
      </c>
      <c r="Y17" s="2">
        <v>18186</v>
      </c>
      <c r="Z17" s="2">
        <v>0</v>
      </c>
      <c r="AA17" s="1">
        <f t="shared" si="3"/>
        <v>157574</v>
      </c>
      <c r="AB17" s="13">
        <f t="shared" si="3"/>
        <v>465820</v>
      </c>
      <c r="AC17" s="14">
        <f t="shared" si="4"/>
        <v>623394</v>
      </c>
      <c r="AE17" s="3" t="s">
        <v>14</v>
      </c>
      <c r="AF17" s="2">
        <f t="shared" si="5"/>
        <v>4796.8214456465912</v>
      </c>
      <c r="AG17" s="2">
        <f t="shared" si="0"/>
        <v>6561.9558473139923</v>
      </c>
      <c r="AH17" s="2">
        <f t="shared" si="0"/>
        <v>6507.4256864079871</v>
      </c>
      <c r="AI17" s="2">
        <f t="shared" si="0"/>
        <v>13442.935064935065</v>
      </c>
      <c r="AJ17" s="2" t="str">
        <f t="shared" si="0"/>
        <v>N.A.</v>
      </c>
      <c r="AK17" s="2">
        <f t="shared" si="0"/>
        <v>8247.1846187459087</v>
      </c>
      <c r="AL17" s="2" t="str">
        <f t="shared" si="0"/>
        <v>N.A.</v>
      </c>
      <c r="AM17" s="2">
        <f t="shared" si="0"/>
        <v>5925.2270523846746</v>
      </c>
      <c r="AN17" s="2">
        <f t="shared" si="0"/>
        <v>0</v>
      </c>
      <c r="AO17" s="2" t="str">
        <f t="shared" si="0"/>
        <v>N.A.</v>
      </c>
      <c r="AP17" s="15">
        <f t="shared" si="0"/>
        <v>4530.2597192430212</v>
      </c>
      <c r="AQ17" s="13">
        <f t="shared" si="0"/>
        <v>6657.9131424155239</v>
      </c>
      <c r="AR17" s="14">
        <f t="shared" si="0"/>
        <v>6120.1106282704031</v>
      </c>
    </row>
    <row r="18" spans="1:44" ht="15" customHeight="1" thickBot="1" x14ac:dyDescent="0.3">
      <c r="A18" s="3" t="s">
        <v>15</v>
      </c>
      <c r="B18" s="2">
        <v>27408184.000000007</v>
      </c>
      <c r="C18" s="2">
        <v>2850040</v>
      </c>
      <c r="D18" s="2">
        <v>5690620</v>
      </c>
      <c r="E18" s="2"/>
      <c r="F18" s="2"/>
      <c r="G18" s="2">
        <v>14931482</v>
      </c>
      <c r="H18" s="2">
        <v>12724325.999999994</v>
      </c>
      <c r="I18" s="2"/>
      <c r="J18" s="2">
        <v>0</v>
      </c>
      <c r="K18" s="2"/>
      <c r="L18" s="1">
        <f t="shared" si="1"/>
        <v>45823130</v>
      </c>
      <c r="M18" s="13">
        <f t="shared" si="1"/>
        <v>17781522</v>
      </c>
      <c r="N18" s="14">
        <f t="shared" si="2"/>
        <v>63604652</v>
      </c>
      <c r="P18" s="3" t="s">
        <v>15</v>
      </c>
      <c r="Q18" s="2">
        <v>8989</v>
      </c>
      <c r="R18" s="2">
        <v>1571</v>
      </c>
      <c r="S18" s="2">
        <v>1419</v>
      </c>
      <c r="T18" s="2">
        <v>0</v>
      </c>
      <c r="U18" s="2">
        <v>0</v>
      </c>
      <c r="V18" s="2">
        <v>3104</v>
      </c>
      <c r="W18" s="2">
        <v>18893</v>
      </c>
      <c r="X18" s="2">
        <v>0</v>
      </c>
      <c r="Y18" s="2">
        <v>4106</v>
      </c>
      <c r="Z18" s="2">
        <v>0</v>
      </c>
      <c r="AA18" s="1">
        <f t="shared" si="3"/>
        <v>33407</v>
      </c>
      <c r="AB18" s="13">
        <f t="shared" si="3"/>
        <v>4675</v>
      </c>
      <c r="AC18" s="17">
        <f t="shared" si="4"/>
        <v>38082</v>
      </c>
      <c r="AE18" s="3" t="s">
        <v>15</v>
      </c>
      <c r="AF18" s="2">
        <f t="shared" si="5"/>
        <v>3049.0804316386702</v>
      </c>
      <c r="AG18" s="2">
        <f t="shared" si="0"/>
        <v>1814.1565881604074</v>
      </c>
      <c r="AH18" s="2">
        <f t="shared" si="0"/>
        <v>4010.3030303030305</v>
      </c>
      <c r="AI18" s="2" t="str">
        <f t="shared" si="0"/>
        <v>N.A.</v>
      </c>
      <c r="AJ18" s="2" t="str">
        <f t="shared" si="0"/>
        <v>N.A.</v>
      </c>
      <c r="AK18" s="2">
        <f t="shared" si="0"/>
        <v>4810.4001288659792</v>
      </c>
      <c r="AL18" s="2">
        <f t="shared" si="0"/>
        <v>673.49420420261447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1371.6625258179424</v>
      </c>
      <c r="AQ18" s="13">
        <f t="shared" si="0"/>
        <v>3803.5341176470588</v>
      </c>
      <c r="AR18" s="14">
        <f t="shared" si="0"/>
        <v>1670.2025103723545</v>
      </c>
    </row>
    <row r="19" spans="1:44" ht="15" customHeight="1" thickBot="1" x14ac:dyDescent="0.3">
      <c r="A19" s="4" t="s">
        <v>16</v>
      </c>
      <c r="B19" s="2">
        <v>972250174.00000119</v>
      </c>
      <c r="C19" s="2">
        <v>2682109710.0000029</v>
      </c>
      <c r="D19" s="2">
        <v>297146453.00000012</v>
      </c>
      <c r="E19" s="2">
        <v>51755300</v>
      </c>
      <c r="F19" s="2">
        <v>125139580.00000004</v>
      </c>
      <c r="G19" s="2">
        <v>203668301.99999997</v>
      </c>
      <c r="H19" s="2">
        <v>366684656.99999958</v>
      </c>
      <c r="I19" s="2">
        <v>189459134.99999997</v>
      </c>
      <c r="J19" s="2">
        <v>0</v>
      </c>
      <c r="K19" s="2"/>
      <c r="L19" s="1">
        <f t="shared" ref="L19" si="6">B19+D19+F19+H19+J19</f>
        <v>1761220864.000001</v>
      </c>
      <c r="M19" s="13">
        <f t="shared" ref="M19" si="7">C19+E19+G19+I19+K19</f>
        <v>3126992447.0000029</v>
      </c>
      <c r="N19" s="17">
        <f t="shared" ref="N19" si="8">L19+M19</f>
        <v>4888213311.0000038</v>
      </c>
      <c r="P19" s="4" t="s">
        <v>16</v>
      </c>
      <c r="Q19" s="2">
        <v>206352</v>
      </c>
      <c r="R19" s="2">
        <v>409832</v>
      </c>
      <c r="S19" s="2">
        <v>47074</v>
      </c>
      <c r="T19" s="2">
        <v>3850</v>
      </c>
      <c r="U19" s="2">
        <v>15542</v>
      </c>
      <c r="V19" s="2">
        <v>25989</v>
      </c>
      <c r="W19" s="2">
        <v>100566</v>
      </c>
      <c r="X19" s="2">
        <v>31975</v>
      </c>
      <c r="Y19" s="2">
        <v>34856</v>
      </c>
      <c r="Z19" s="2">
        <v>0</v>
      </c>
      <c r="AA19" s="1">
        <f t="shared" ref="AA19" si="9">Q19+S19+U19+W19+Y19</f>
        <v>404390</v>
      </c>
      <c r="AB19" s="13">
        <f t="shared" ref="AB19" si="10">R19+T19+V19+X19+Z19</f>
        <v>471646</v>
      </c>
      <c r="AC19" s="14">
        <f t="shared" ref="AC19" si="11">AA19+AB19</f>
        <v>876036</v>
      </c>
      <c r="AE19" s="4" t="s">
        <v>16</v>
      </c>
      <c r="AF19" s="2">
        <f t="shared" si="5"/>
        <v>4711.6101322012928</v>
      </c>
      <c r="AG19" s="2">
        <f t="shared" si="0"/>
        <v>6544.4126129731276</v>
      </c>
      <c r="AH19" s="2">
        <f t="shared" si="0"/>
        <v>6312.3264009856848</v>
      </c>
      <c r="AI19" s="2">
        <f t="shared" si="0"/>
        <v>13442.935064935065</v>
      </c>
      <c r="AJ19" s="2">
        <f t="shared" si="0"/>
        <v>8051.7037704285194</v>
      </c>
      <c r="AK19" s="2">
        <f t="shared" si="0"/>
        <v>7836.7117626688205</v>
      </c>
      <c r="AL19" s="2">
        <f t="shared" si="0"/>
        <v>3646.2090269076984</v>
      </c>
      <c r="AM19" s="2">
        <f t="shared" si="0"/>
        <v>5925.2270523846746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4355.2532555206635</v>
      </c>
      <c r="AQ19" s="13">
        <f t="shared" ref="AQ19" si="13">IFERROR(M19/AB19, "N.A.")</f>
        <v>6629.9564652302843</v>
      </c>
      <c r="AR19" s="14">
        <f t="shared" ref="AR19" si="14">IFERROR(N19/AC19, "N.A.")</f>
        <v>5579.9228696081027</v>
      </c>
    </row>
    <row r="20" spans="1:44" ht="15" customHeight="1" thickBot="1" x14ac:dyDescent="0.3">
      <c r="A20" s="5" t="s">
        <v>0</v>
      </c>
      <c r="B20" s="24">
        <f>B19+C19</f>
        <v>3654359884.0000038</v>
      </c>
      <c r="C20" s="26"/>
      <c r="D20" s="24">
        <f>D19+E19</f>
        <v>348901753.00000012</v>
      </c>
      <c r="E20" s="26"/>
      <c r="F20" s="24">
        <f>F19+G19</f>
        <v>328807882</v>
      </c>
      <c r="G20" s="26"/>
      <c r="H20" s="24">
        <f>H19+I19</f>
        <v>556143791.99999952</v>
      </c>
      <c r="I20" s="26"/>
      <c r="J20" s="24">
        <f>J19+K19</f>
        <v>0</v>
      </c>
      <c r="K20" s="26"/>
      <c r="L20" s="24">
        <f>L19+M19</f>
        <v>4888213311.0000038</v>
      </c>
      <c r="M20" s="25"/>
      <c r="N20" s="18">
        <f>B20+D20+F20+H20+J20</f>
        <v>4888213311.0000038</v>
      </c>
      <c r="P20" s="5" t="s">
        <v>0</v>
      </c>
      <c r="Q20" s="24">
        <f>Q19+R19</f>
        <v>616184</v>
      </c>
      <c r="R20" s="26"/>
      <c r="S20" s="24">
        <f>S19+T19</f>
        <v>50924</v>
      </c>
      <c r="T20" s="26"/>
      <c r="U20" s="24">
        <f>U19+V19</f>
        <v>41531</v>
      </c>
      <c r="V20" s="26"/>
      <c r="W20" s="24">
        <f>W19+X19</f>
        <v>132541</v>
      </c>
      <c r="X20" s="26"/>
      <c r="Y20" s="24">
        <f>Y19+Z19</f>
        <v>34856</v>
      </c>
      <c r="Z20" s="26"/>
      <c r="AA20" s="24">
        <f>AA19+AB19</f>
        <v>876036</v>
      </c>
      <c r="AB20" s="26"/>
      <c r="AC20" s="19">
        <f>Q20+S20+U20+W20+Y20</f>
        <v>876036</v>
      </c>
      <c r="AE20" s="5" t="s">
        <v>0</v>
      </c>
      <c r="AF20" s="27">
        <f>IFERROR(B20/Q20,"N.A.")</f>
        <v>5930.6309219324157</v>
      </c>
      <c r="AG20" s="28"/>
      <c r="AH20" s="27">
        <f>IFERROR(D20/S20,"N.A.")</f>
        <v>6851.4208035503907</v>
      </c>
      <c r="AI20" s="28"/>
      <c r="AJ20" s="27">
        <f>IFERROR(F20/U20,"N.A.")</f>
        <v>7917.1674652669089</v>
      </c>
      <c r="AK20" s="28"/>
      <c r="AL20" s="27">
        <f>IFERROR(H20/W20,"N.A.")</f>
        <v>4196.0132487305782</v>
      </c>
      <c r="AM20" s="28"/>
      <c r="AN20" s="27">
        <f>IFERROR(J20/Y20,"N.A.")</f>
        <v>0</v>
      </c>
      <c r="AO20" s="28"/>
      <c r="AP20" s="27">
        <f>IFERROR(L20/AA20,"N.A.")</f>
        <v>5579.9228696081027</v>
      </c>
      <c r="AQ20" s="28"/>
      <c r="AR20" s="16">
        <f>IFERROR(N20/AC20, "N.A.")</f>
        <v>5579.9228696081027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247170852.99999994</v>
      </c>
      <c r="C27" s="2"/>
      <c r="D27" s="2">
        <v>115061603.00000001</v>
      </c>
      <c r="E27" s="2"/>
      <c r="F27" s="2">
        <v>108291610</v>
      </c>
      <c r="G27" s="2"/>
      <c r="H27" s="2">
        <v>248663267.99999994</v>
      </c>
      <c r="I27" s="2"/>
      <c r="J27" s="2">
        <v>0</v>
      </c>
      <c r="K27" s="2"/>
      <c r="L27" s="1">
        <f>B27+D27+F27+H27+J27</f>
        <v>719187333.99999988</v>
      </c>
      <c r="M27" s="13">
        <f>C27+E27+G27+I27+K27</f>
        <v>0</v>
      </c>
      <c r="N27" s="14">
        <f>L27+M27</f>
        <v>719187333.99999988</v>
      </c>
      <c r="P27" s="3" t="s">
        <v>12</v>
      </c>
      <c r="Q27" s="2">
        <v>41653</v>
      </c>
      <c r="R27" s="2">
        <v>0</v>
      </c>
      <c r="S27" s="2">
        <v>18108</v>
      </c>
      <c r="T27" s="2">
        <v>0</v>
      </c>
      <c r="U27" s="2">
        <v>12263</v>
      </c>
      <c r="V27" s="2">
        <v>0</v>
      </c>
      <c r="W27" s="2">
        <v>43137</v>
      </c>
      <c r="X27" s="2">
        <v>0</v>
      </c>
      <c r="Y27" s="2">
        <v>3803</v>
      </c>
      <c r="Z27" s="2">
        <v>0</v>
      </c>
      <c r="AA27" s="1">
        <f>Q27+S27+U27+W27+Y27</f>
        <v>118964</v>
      </c>
      <c r="AB27" s="13">
        <f>R27+T27+V27+X27+Z27</f>
        <v>0</v>
      </c>
      <c r="AC27" s="14">
        <f>AA27+AB27</f>
        <v>118964</v>
      </c>
      <c r="AE27" s="3" t="s">
        <v>12</v>
      </c>
      <c r="AF27" s="2">
        <f>IFERROR(B27/Q27, "N.A.")</f>
        <v>5934.04683936331</v>
      </c>
      <c r="AG27" s="2" t="str">
        <f t="shared" ref="AG27:AR31" si="15">IFERROR(C27/R27, "N.A.")</f>
        <v>N.A.</v>
      </c>
      <c r="AH27" s="2">
        <f t="shared" si="15"/>
        <v>6354.1861608129011</v>
      </c>
      <c r="AI27" s="2" t="str">
        <f t="shared" si="15"/>
        <v>N.A.</v>
      </c>
      <c r="AJ27" s="2">
        <f t="shared" si="15"/>
        <v>8830.7600097855338</v>
      </c>
      <c r="AK27" s="2" t="str">
        <f t="shared" si="15"/>
        <v>N.A.</v>
      </c>
      <c r="AL27" s="2">
        <f t="shared" si="15"/>
        <v>5764.5007302315862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6045.4199085437604</v>
      </c>
      <c r="AQ27" s="13" t="str">
        <f t="shared" si="15"/>
        <v>N.A.</v>
      </c>
      <c r="AR27" s="14">
        <f t="shared" si="15"/>
        <v>6045.4199085437604</v>
      </c>
    </row>
    <row r="28" spans="1:44" ht="15" customHeight="1" thickBot="1" x14ac:dyDescent="0.3">
      <c r="A28" s="3" t="s">
        <v>13</v>
      </c>
      <c r="B28" s="2">
        <v>8975390.0000000019</v>
      </c>
      <c r="C28" s="2">
        <v>4636599.9999999991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8975390.0000000019</v>
      </c>
      <c r="M28" s="13">
        <f t="shared" si="16"/>
        <v>4636599.9999999991</v>
      </c>
      <c r="N28" s="14">
        <f t="shared" ref="N28:N30" si="17">L28+M28</f>
        <v>13611990</v>
      </c>
      <c r="P28" s="3" t="s">
        <v>13</v>
      </c>
      <c r="Q28" s="2">
        <v>2278</v>
      </c>
      <c r="R28" s="2">
        <v>521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2278</v>
      </c>
      <c r="AB28" s="13">
        <f t="shared" si="18"/>
        <v>521</v>
      </c>
      <c r="AC28" s="14">
        <f t="shared" ref="AC28:AC30" si="19">AA28+AB28</f>
        <v>2799</v>
      </c>
      <c r="AE28" s="3" t="s">
        <v>13</v>
      </c>
      <c r="AF28" s="2">
        <f t="shared" ref="AF28:AF31" si="20">IFERROR(B28/Q28, "N.A.")</f>
        <v>3940.0307287093951</v>
      </c>
      <c r="AG28" s="2">
        <f t="shared" si="15"/>
        <v>8899.4241842610354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3940.0307287093951</v>
      </c>
      <c r="AQ28" s="13">
        <f t="shared" si="15"/>
        <v>8899.4241842610354</v>
      </c>
      <c r="AR28" s="14">
        <f t="shared" si="15"/>
        <v>4863.1618435155415</v>
      </c>
    </row>
    <row r="29" spans="1:44" ht="15" customHeight="1" thickBot="1" x14ac:dyDescent="0.3">
      <c r="A29" s="3" t="s">
        <v>14</v>
      </c>
      <c r="B29" s="2">
        <v>342205111.99999976</v>
      </c>
      <c r="C29" s="2">
        <v>1724691766.0000017</v>
      </c>
      <c r="D29" s="2">
        <v>124573520.00000003</v>
      </c>
      <c r="E29" s="2">
        <v>45522499.999999993</v>
      </c>
      <c r="F29" s="2"/>
      <c r="G29" s="2">
        <v>175898909.99999997</v>
      </c>
      <c r="H29" s="2"/>
      <c r="I29" s="2">
        <v>140898605</v>
      </c>
      <c r="J29" s="2">
        <v>0</v>
      </c>
      <c r="K29" s="2"/>
      <c r="L29" s="1">
        <f t="shared" si="16"/>
        <v>466778631.99999976</v>
      </c>
      <c r="M29" s="13">
        <f t="shared" si="16"/>
        <v>2087011781.0000017</v>
      </c>
      <c r="N29" s="14">
        <f t="shared" si="17"/>
        <v>2553790413.0000014</v>
      </c>
      <c r="P29" s="3" t="s">
        <v>14</v>
      </c>
      <c r="Q29" s="2">
        <v>66480</v>
      </c>
      <c r="R29" s="2">
        <v>253114</v>
      </c>
      <c r="S29" s="2">
        <v>19086</v>
      </c>
      <c r="T29" s="2">
        <v>2986</v>
      </c>
      <c r="U29" s="2">
        <v>0</v>
      </c>
      <c r="V29" s="2">
        <v>18168</v>
      </c>
      <c r="W29" s="2">
        <v>0</v>
      </c>
      <c r="X29" s="2">
        <v>19622</v>
      </c>
      <c r="Y29" s="2">
        <v>5412</v>
      </c>
      <c r="Z29" s="2">
        <v>0</v>
      </c>
      <c r="AA29" s="1">
        <f t="shared" si="18"/>
        <v>90978</v>
      </c>
      <c r="AB29" s="13">
        <f t="shared" si="18"/>
        <v>293890</v>
      </c>
      <c r="AC29" s="14">
        <f t="shared" si="19"/>
        <v>384868</v>
      </c>
      <c r="AE29" s="3" t="s">
        <v>14</v>
      </c>
      <c r="AF29" s="2">
        <f t="shared" si="20"/>
        <v>5147.48965102286</v>
      </c>
      <c r="AG29" s="2">
        <f t="shared" si="15"/>
        <v>6813.8932101740784</v>
      </c>
      <c r="AH29" s="2">
        <f t="shared" si="15"/>
        <v>6526.957979670965</v>
      </c>
      <c r="AI29" s="2">
        <f t="shared" si="15"/>
        <v>15245.311453449429</v>
      </c>
      <c r="AJ29" s="2" t="str">
        <f t="shared" si="15"/>
        <v>N.A.</v>
      </c>
      <c r="AK29" s="2">
        <f t="shared" si="15"/>
        <v>9681.7982166446491</v>
      </c>
      <c r="AL29" s="2" t="str">
        <f t="shared" si="15"/>
        <v>N.A.</v>
      </c>
      <c r="AM29" s="2">
        <f t="shared" si="15"/>
        <v>7180.6444297217413</v>
      </c>
      <c r="AN29" s="2">
        <f t="shared" si="15"/>
        <v>0</v>
      </c>
      <c r="AO29" s="2" t="str">
        <f t="shared" si="15"/>
        <v>N.A.</v>
      </c>
      <c r="AP29" s="15">
        <f t="shared" si="15"/>
        <v>5130.6758996680492</v>
      </c>
      <c r="AQ29" s="13">
        <f t="shared" si="15"/>
        <v>7101.3364898431446</v>
      </c>
      <c r="AR29" s="14">
        <f t="shared" si="15"/>
        <v>6635.4968794495817</v>
      </c>
    </row>
    <row r="30" spans="1:44" ht="15" customHeight="1" thickBot="1" x14ac:dyDescent="0.3">
      <c r="A30" s="3" t="s">
        <v>15</v>
      </c>
      <c r="B30" s="2">
        <v>24424843.999999996</v>
      </c>
      <c r="C30" s="2">
        <v>2850040</v>
      </c>
      <c r="D30" s="2">
        <v>5690620</v>
      </c>
      <c r="E30" s="2"/>
      <c r="F30" s="2"/>
      <c r="G30" s="2">
        <v>14931481.999999998</v>
      </c>
      <c r="H30" s="2">
        <v>12667565.999999994</v>
      </c>
      <c r="I30" s="2"/>
      <c r="J30" s="2">
        <v>0</v>
      </c>
      <c r="K30" s="2"/>
      <c r="L30" s="1">
        <f t="shared" si="16"/>
        <v>42783029.999999993</v>
      </c>
      <c r="M30" s="13">
        <f t="shared" si="16"/>
        <v>17781522</v>
      </c>
      <c r="N30" s="14">
        <f t="shared" si="17"/>
        <v>60564551.999999993</v>
      </c>
      <c r="P30" s="3" t="s">
        <v>15</v>
      </c>
      <c r="Q30" s="2">
        <v>8189</v>
      </c>
      <c r="R30" s="2">
        <v>1571</v>
      </c>
      <c r="S30" s="2">
        <v>1419</v>
      </c>
      <c r="T30" s="2">
        <v>0</v>
      </c>
      <c r="U30" s="2">
        <v>0</v>
      </c>
      <c r="V30" s="2">
        <v>2986</v>
      </c>
      <c r="W30" s="2">
        <v>18673</v>
      </c>
      <c r="X30" s="2">
        <v>0</v>
      </c>
      <c r="Y30" s="2">
        <v>2931</v>
      </c>
      <c r="Z30" s="2">
        <v>0</v>
      </c>
      <c r="AA30" s="1">
        <f t="shared" si="18"/>
        <v>31212</v>
      </c>
      <c r="AB30" s="13">
        <f t="shared" si="18"/>
        <v>4557</v>
      </c>
      <c r="AC30" s="17">
        <f t="shared" si="19"/>
        <v>35769</v>
      </c>
      <c r="AE30" s="3" t="s">
        <v>15</v>
      </c>
      <c r="AF30" s="2">
        <f t="shared" si="20"/>
        <v>2982.6406154597626</v>
      </c>
      <c r="AG30" s="2">
        <f t="shared" si="15"/>
        <v>1814.1565881604074</v>
      </c>
      <c r="AH30" s="2">
        <f t="shared" si="15"/>
        <v>4010.3030303030305</v>
      </c>
      <c r="AI30" s="2" t="str">
        <f t="shared" si="15"/>
        <v>N.A.</v>
      </c>
      <c r="AJ30" s="2" t="str">
        <f t="shared" si="15"/>
        <v>N.A.</v>
      </c>
      <c r="AK30" s="2">
        <f t="shared" si="15"/>
        <v>5000.4963161419955</v>
      </c>
      <c r="AL30" s="2">
        <f t="shared" si="15"/>
        <v>678.38943929738093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1370.723760092272</v>
      </c>
      <c r="AQ30" s="13">
        <f t="shared" si="15"/>
        <v>3902.0236998025016</v>
      </c>
      <c r="AR30" s="14">
        <f t="shared" si="15"/>
        <v>1693.2134529900191</v>
      </c>
    </row>
    <row r="31" spans="1:44" ht="15" customHeight="1" thickBot="1" x14ac:dyDescent="0.3">
      <c r="A31" s="4" t="s">
        <v>16</v>
      </c>
      <c r="B31" s="2">
        <v>622776198.99999988</v>
      </c>
      <c r="C31" s="2">
        <v>1732178406.0000002</v>
      </c>
      <c r="D31" s="2">
        <v>245325742.99999994</v>
      </c>
      <c r="E31" s="2">
        <v>45522499.999999993</v>
      </c>
      <c r="F31" s="2">
        <v>108291610</v>
      </c>
      <c r="G31" s="2">
        <v>190830392.00000003</v>
      </c>
      <c r="H31" s="2">
        <v>261330833.99999997</v>
      </c>
      <c r="I31" s="2">
        <v>140898605</v>
      </c>
      <c r="J31" s="2">
        <v>0</v>
      </c>
      <c r="K31" s="2"/>
      <c r="L31" s="1">
        <f t="shared" ref="L31" si="21">B31+D31+F31+H31+J31</f>
        <v>1237724385.9999998</v>
      </c>
      <c r="M31" s="13">
        <f t="shared" ref="M31" si="22">C31+E31+G31+I31+K31</f>
        <v>2109429903.0000002</v>
      </c>
      <c r="N31" s="17">
        <f t="shared" ref="N31" si="23">L31+M31</f>
        <v>3347154289</v>
      </c>
      <c r="P31" s="4" t="s">
        <v>16</v>
      </c>
      <c r="Q31" s="2">
        <v>118600</v>
      </c>
      <c r="R31" s="2">
        <v>255206</v>
      </c>
      <c r="S31" s="2">
        <v>38613</v>
      </c>
      <c r="T31" s="2">
        <v>2986</v>
      </c>
      <c r="U31" s="2">
        <v>12263</v>
      </c>
      <c r="V31" s="2">
        <v>21154</v>
      </c>
      <c r="W31" s="2">
        <v>61810</v>
      </c>
      <c r="X31" s="2">
        <v>19622</v>
      </c>
      <c r="Y31" s="2">
        <v>12146</v>
      </c>
      <c r="Z31" s="2">
        <v>0</v>
      </c>
      <c r="AA31" s="1">
        <f t="shared" ref="AA31" si="24">Q31+S31+U31+W31+Y31</f>
        <v>243432</v>
      </c>
      <c r="AB31" s="13">
        <f t="shared" ref="AB31" si="25">R31+T31+V31+X31+Z31</f>
        <v>298968</v>
      </c>
      <c r="AC31" s="14">
        <f t="shared" ref="AC31" si="26">AA31+AB31</f>
        <v>542400</v>
      </c>
      <c r="AE31" s="4" t="s">
        <v>16</v>
      </c>
      <c r="AF31" s="2">
        <f t="shared" si="20"/>
        <v>5251.0640725126468</v>
      </c>
      <c r="AG31" s="2">
        <f t="shared" si="15"/>
        <v>6787.373361127874</v>
      </c>
      <c r="AH31" s="2">
        <f t="shared" si="15"/>
        <v>6353.4494341284008</v>
      </c>
      <c r="AI31" s="2">
        <f t="shared" si="15"/>
        <v>15245.311453449429</v>
      </c>
      <c r="AJ31" s="2">
        <f t="shared" si="15"/>
        <v>8830.7600097855338</v>
      </c>
      <c r="AK31" s="2">
        <f t="shared" si="15"/>
        <v>9021.0074690365909</v>
      </c>
      <c r="AL31" s="2">
        <f t="shared" si="15"/>
        <v>4227.9701342824783</v>
      </c>
      <c r="AM31" s="2">
        <f t="shared" si="15"/>
        <v>7180.6444297217413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5084.4769216865479</v>
      </c>
      <c r="AQ31" s="13">
        <f t="shared" ref="AQ31" si="28">IFERROR(M31/AB31, "N.A.")</f>
        <v>7055.704633940757</v>
      </c>
      <c r="AR31" s="14">
        <f t="shared" ref="AR31" si="29">IFERROR(N31/AC31, "N.A.")</f>
        <v>6171.0071699852506</v>
      </c>
    </row>
    <row r="32" spans="1:44" ht="15" customHeight="1" thickBot="1" x14ac:dyDescent="0.3">
      <c r="A32" s="5" t="s">
        <v>0</v>
      </c>
      <c r="B32" s="24">
        <f>B31+C31</f>
        <v>2354954605</v>
      </c>
      <c r="C32" s="26"/>
      <c r="D32" s="24">
        <f>D31+E31</f>
        <v>290848242.99999994</v>
      </c>
      <c r="E32" s="26"/>
      <c r="F32" s="24">
        <f>F31+G31</f>
        <v>299122002</v>
      </c>
      <c r="G32" s="26"/>
      <c r="H32" s="24">
        <f>H31+I31</f>
        <v>402229439</v>
      </c>
      <c r="I32" s="26"/>
      <c r="J32" s="24">
        <f>J31+K31</f>
        <v>0</v>
      </c>
      <c r="K32" s="26"/>
      <c r="L32" s="24">
        <f>L31+M31</f>
        <v>3347154289</v>
      </c>
      <c r="M32" s="25"/>
      <c r="N32" s="18">
        <f>B32+D32+F32+H32+J32</f>
        <v>3347154289</v>
      </c>
      <c r="P32" s="5" t="s">
        <v>0</v>
      </c>
      <c r="Q32" s="24">
        <f>Q31+R31</f>
        <v>373806</v>
      </c>
      <c r="R32" s="26"/>
      <c r="S32" s="24">
        <f>S31+T31</f>
        <v>41599</v>
      </c>
      <c r="T32" s="26"/>
      <c r="U32" s="24">
        <f>U31+V31</f>
        <v>33417</v>
      </c>
      <c r="V32" s="26"/>
      <c r="W32" s="24">
        <f>W31+X31</f>
        <v>81432</v>
      </c>
      <c r="X32" s="26"/>
      <c r="Y32" s="24">
        <f>Y31+Z31</f>
        <v>12146</v>
      </c>
      <c r="Z32" s="26"/>
      <c r="AA32" s="24">
        <f>AA31+AB31</f>
        <v>542400</v>
      </c>
      <c r="AB32" s="26"/>
      <c r="AC32" s="19">
        <f>Q32+S32+U32+W32+Y32</f>
        <v>542400</v>
      </c>
      <c r="AE32" s="5" t="s">
        <v>0</v>
      </c>
      <c r="AF32" s="27">
        <f>IFERROR(B32/Q32,"N.A.")</f>
        <v>6299.9379490965903</v>
      </c>
      <c r="AG32" s="28"/>
      <c r="AH32" s="27">
        <f>IFERROR(D32/S32,"N.A.")</f>
        <v>6991.7123728935776</v>
      </c>
      <c r="AI32" s="28"/>
      <c r="AJ32" s="27">
        <f>IFERROR(F32/U32,"N.A.")</f>
        <v>8951.1925666576899</v>
      </c>
      <c r="AK32" s="28"/>
      <c r="AL32" s="27">
        <f>IFERROR(H32/W32,"N.A.")</f>
        <v>4939.4518002750765</v>
      </c>
      <c r="AM32" s="28"/>
      <c r="AN32" s="27">
        <f>IFERROR(J32/Y32,"N.A.")</f>
        <v>0</v>
      </c>
      <c r="AO32" s="28"/>
      <c r="AP32" s="27">
        <f>IFERROR(L32/AA32,"N.A.")</f>
        <v>6171.0071699852506</v>
      </c>
      <c r="AQ32" s="28"/>
      <c r="AR32" s="16">
        <f>IFERROR(N32/AC32, "N.A.")</f>
        <v>6171.0071699852506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33886367.000000007</v>
      </c>
      <c r="C39" s="2"/>
      <c r="D39" s="2">
        <v>3636880</v>
      </c>
      <c r="E39" s="2"/>
      <c r="F39" s="2">
        <v>16847970</v>
      </c>
      <c r="G39" s="2"/>
      <c r="H39" s="2">
        <v>105297063.00000009</v>
      </c>
      <c r="I39" s="2"/>
      <c r="J39" s="2">
        <v>0</v>
      </c>
      <c r="K39" s="2"/>
      <c r="L39" s="1">
        <f>B39+D39+F39+H39+J39</f>
        <v>159668280.00000009</v>
      </c>
      <c r="M39" s="13">
        <f>C39+E39+G39+I39+K39</f>
        <v>0</v>
      </c>
      <c r="N39" s="14">
        <f>L39+M39</f>
        <v>159668280.00000009</v>
      </c>
      <c r="P39" s="3" t="s">
        <v>12</v>
      </c>
      <c r="Q39" s="2">
        <v>11741</v>
      </c>
      <c r="R39" s="2">
        <v>0</v>
      </c>
      <c r="S39" s="2">
        <v>760</v>
      </c>
      <c r="T39" s="2">
        <v>0</v>
      </c>
      <c r="U39" s="2">
        <v>3279</v>
      </c>
      <c r="V39" s="2">
        <v>0</v>
      </c>
      <c r="W39" s="2">
        <v>38536</v>
      </c>
      <c r="X39" s="2">
        <v>0</v>
      </c>
      <c r="Y39" s="2">
        <v>8761</v>
      </c>
      <c r="Z39" s="2">
        <v>0</v>
      </c>
      <c r="AA39" s="1">
        <f>Q39+S39+U39+W39+Y39</f>
        <v>63077</v>
      </c>
      <c r="AB39" s="13">
        <f>R39+T39+V39+X39+Z39</f>
        <v>0</v>
      </c>
      <c r="AC39" s="14">
        <f>AA39+AB39</f>
        <v>63077</v>
      </c>
      <c r="AE39" s="3" t="s">
        <v>12</v>
      </c>
      <c r="AF39" s="2">
        <f>IFERROR(B39/Q39, "N.A.")</f>
        <v>2886.1568009539228</v>
      </c>
      <c r="AG39" s="2" t="str">
        <f t="shared" ref="AG39:AR43" si="30">IFERROR(C39/R39, "N.A.")</f>
        <v>N.A.</v>
      </c>
      <c r="AH39" s="2">
        <f t="shared" si="30"/>
        <v>4785.3684210526317</v>
      </c>
      <c r="AI39" s="2" t="str">
        <f t="shared" si="30"/>
        <v>N.A.</v>
      </c>
      <c r="AJ39" s="2">
        <f t="shared" si="30"/>
        <v>5138.1427264409886</v>
      </c>
      <c r="AK39" s="2" t="str">
        <f t="shared" si="30"/>
        <v>N.A.</v>
      </c>
      <c r="AL39" s="2">
        <f t="shared" si="30"/>
        <v>2732.4336464604548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2531.3233032642656</v>
      </c>
      <c r="AQ39" s="13" t="str">
        <f t="shared" si="30"/>
        <v>N.A.</v>
      </c>
      <c r="AR39" s="14">
        <f t="shared" si="30"/>
        <v>2531.3233032642656</v>
      </c>
    </row>
    <row r="40" spans="1:44" ht="15" customHeight="1" thickBot="1" x14ac:dyDescent="0.3">
      <c r="A40" s="3" t="s">
        <v>13</v>
      </c>
      <c r="B40" s="2">
        <v>113027584.99999993</v>
      </c>
      <c r="C40" s="2">
        <v>3185225</v>
      </c>
      <c r="D40" s="2">
        <v>688000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113715584.99999993</v>
      </c>
      <c r="M40" s="13">
        <f t="shared" si="31"/>
        <v>3185225</v>
      </c>
      <c r="N40" s="14">
        <f t="shared" ref="N40:N42" si="32">L40+M40</f>
        <v>116900809.99999993</v>
      </c>
      <c r="P40" s="3" t="s">
        <v>13</v>
      </c>
      <c r="Q40" s="2">
        <v>28745</v>
      </c>
      <c r="R40" s="2">
        <v>630</v>
      </c>
      <c r="S40" s="2">
        <v>345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29090</v>
      </c>
      <c r="AB40" s="13">
        <f t="shared" si="33"/>
        <v>630</v>
      </c>
      <c r="AC40" s="14">
        <f t="shared" ref="AC40:AC42" si="34">AA40+AB40</f>
        <v>29720</v>
      </c>
      <c r="AE40" s="3" t="s">
        <v>13</v>
      </c>
      <c r="AF40" s="2">
        <f t="shared" ref="AF40:AF43" si="35">IFERROR(B40/Q40, "N.A.")</f>
        <v>3932.0781005392214</v>
      </c>
      <c r="AG40" s="2">
        <f t="shared" si="30"/>
        <v>5055.9126984126988</v>
      </c>
      <c r="AH40" s="2">
        <f t="shared" si="30"/>
        <v>1994.2028985507247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3909.0953936060478</v>
      </c>
      <c r="AQ40" s="13">
        <f t="shared" si="30"/>
        <v>5055.9126984126988</v>
      </c>
      <c r="AR40" s="14">
        <f t="shared" si="30"/>
        <v>3933.4054508748291</v>
      </c>
    </row>
    <row r="41" spans="1:44" ht="15" customHeight="1" thickBot="1" x14ac:dyDescent="0.3">
      <c r="A41" s="3" t="s">
        <v>14</v>
      </c>
      <c r="B41" s="2">
        <v>199576683.00000018</v>
      </c>
      <c r="C41" s="2">
        <v>946746079.00000048</v>
      </c>
      <c r="D41" s="2">
        <v>47495830</v>
      </c>
      <c r="E41" s="2">
        <v>6232799.9999999991</v>
      </c>
      <c r="F41" s="2"/>
      <c r="G41" s="2">
        <v>12837910</v>
      </c>
      <c r="H41" s="2"/>
      <c r="I41" s="2">
        <v>48560529.999999985</v>
      </c>
      <c r="J41" s="2">
        <v>0</v>
      </c>
      <c r="K41" s="2"/>
      <c r="L41" s="1">
        <f t="shared" si="31"/>
        <v>247072513.00000018</v>
      </c>
      <c r="M41" s="13">
        <f t="shared" si="31"/>
        <v>1014377319.0000005</v>
      </c>
      <c r="N41" s="14">
        <f t="shared" si="32"/>
        <v>1261449832.0000007</v>
      </c>
      <c r="P41" s="3" t="s">
        <v>14</v>
      </c>
      <c r="Q41" s="2">
        <v>46466</v>
      </c>
      <c r="R41" s="2">
        <v>153996</v>
      </c>
      <c r="S41" s="2">
        <v>7356</v>
      </c>
      <c r="T41" s="2">
        <v>864</v>
      </c>
      <c r="U41" s="2">
        <v>0</v>
      </c>
      <c r="V41" s="2">
        <v>4717</v>
      </c>
      <c r="W41" s="2">
        <v>0</v>
      </c>
      <c r="X41" s="2">
        <v>12353</v>
      </c>
      <c r="Y41" s="2">
        <v>12774</v>
      </c>
      <c r="Z41" s="2">
        <v>0</v>
      </c>
      <c r="AA41" s="1">
        <f t="shared" si="33"/>
        <v>66596</v>
      </c>
      <c r="AB41" s="13">
        <f t="shared" si="33"/>
        <v>171930</v>
      </c>
      <c r="AC41" s="14">
        <f t="shared" si="34"/>
        <v>238526</v>
      </c>
      <c r="AE41" s="3" t="s">
        <v>14</v>
      </c>
      <c r="AF41" s="2">
        <f t="shared" si="35"/>
        <v>4295.1121895579599</v>
      </c>
      <c r="AG41" s="2">
        <f t="shared" si="30"/>
        <v>6147.8614964025073</v>
      </c>
      <c r="AH41" s="2">
        <f t="shared" si="30"/>
        <v>6456.7468733007072</v>
      </c>
      <c r="AI41" s="2">
        <f t="shared" si="30"/>
        <v>7213.8888888888878</v>
      </c>
      <c r="AJ41" s="2" t="str">
        <f t="shared" si="30"/>
        <v>N.A.</v>
      </c>
      <c r="AK41" s="2">
        <f t="shared" si="30"/>
        <v>2721.6260334958661</v>
      </c>
      <c r="AL41" s="2" t="str">
        <f t="shared" si="30"/>
        <v>N.A.</v>
      </c>
      <c r="AM41" s="2">
        <f t="shared" si="30"/>
        <v>3931.0718044199775</v>
      </c>
      <c r="AN41" s="2">
        <f t="shared" si="30"/>
        <v>0</v>
      </c>
      <c r="AO41" s="2" t="str">
        <f t="shared" si="30"/>
        <v>N.A.</v>
      </c>
      <c r="AP41" s="15">
        <f t="shared" si="30"/>
        <v>3710.0203165355301</v>
      </c>
      <c r="AQ41" s="13">
        <f t="shared" si="30"/>
        <v>5899.9436922003169</v>
      </c>
      <c r="AR41" s="14">
        <f t="shared" si="30"/>
        <v>5288.5213016610378</v>
      </c>
    </row>
    <row r="42" spans="1:44" ht="15" customHeight="1" thickBot="1" x14ac:dyDescent="0.3">
      <c r="A42" s="3" t="s">
        <v>15</v>
      </c>
      <c r="B42" s="2">
        <v>2983340</v>
      </c>
      <c r="C42" s="2"/>
      <c r="D42" s="2"/>
      <c r="E42" s="2"/>
      <c r="F42" s="2"/>
      <c r="G42" s="2">
        <v>0</v>
      </c>
      <c r="H42" s="2">
        <v>56760</v>
      </c>
      <c r="I42" s="2"/>
      <c r="J42" s="2">
        <v>0</v>
      </c>
      <c r="K42" s="2"/>
      <c r="L42" s="1">
        <f t="shared" si="31"/>
        <v>3040100</v>
      </c>
      <c r="M42" s="13">
        <f t="shared" si="31"/>
        <v>0</v>
      </c>
      <c r="N42" s="14">
        <f t="shared" si="32"/>
        <v>3040100</v>
      </c>
      <c r="P42" s="3" t="s">
        <v>15</v>
      </c>
      <c r="Q42" s="2">
        <v>800</v>
      </c>
      <c r="R42" s="2">
        <v>0</v>
      </c>
      <c r="S42" s="2">
        <v>0</v>
      </c>
      <c r="T42" s="2">
        <v>0</v>
      </c>
      <c r="U42" s="2">
        <v>0</v>
      </c>
      <c r="V42" s="2">
        <v>118</v>
      </c>
      <c r="W42" s="2">
        <v>220</v>
      </c>
      <c r="X42" s="2">
        <v>0</v>
      </c>
      <c r="Y42" s="2">
        <v>1175</v>
      </c>
      <c r="Z42" s="2">
        <v>0</v>
      </c>
      <c r="AA42" s="1">
        <f t="shared" si="33"/>
        <v>2195</v>
      </c>
      <c r="AB42" s="13">
        <f t="shared" si="33"/>
        <v>118</v>
      </c>
      <c r="AC42" s="14">
        <f t="shared" si="34"/>
        <v>2313</v>
      </c>
      <c r="AE42" s="3" t="s">
        <v>15</v>
      </c>
      <c r="AF42" s="2">
        <f t="shared" si="35"/>
        <v>3729.1750000000002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258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1385.01138952164</v>
      </c>
      <c r="AQ42" s="13">
        <f t="shared" si="30"/>
        <v>0</v>
      </c>
      <c r="AR42" s="14">
        <f t="shared" si="30"/>
        <v>1314.353653264159</v>
      </c>
    </row>
    <row r="43" spans="1:44" ht="15" customHeight="1" thickBot="1" x14ac:dyDescent="0.3">
      <c r="A43" s="4" t="s">
        <v>16</v>
      </c>
      <c r="B43" s="2">
        <v>349473975</v>
      </c>
      <c r="C43" s="2">
        <v>949931303.99999988</v>
      </c>
      <c r="D43" s="2">
        <v>51820710</v>
      </c>
      <c r="E43" s="2">
        <v>6232799.9999999991</v>
      </c>
      <c r="F43" s="2">
        <v>16847970</v>
      </c>
      <c r="G43" s="2">
        <v>12837910</v>
      </c>
      <c r="H43" s="2">
        <v>105353823.00000003</v>
      </c>
      <c r="I43" s="2">
        <v>48560529.999999985</v>
      </c>
      <c r="J43" s="2">
        <v>0</v>
      </c>
      <c r="K43" s="2"/>
      <c r="L43" s="1">
        <f t="shared" ref="L43" si="36">B43+D43+F43+H43+J43</f>
        <v>523496478</v>
      </c>
      <c r="M43" s="13">
        <f t="shared" ref="M43" si="37">C43+E43+G43+I43+K43</f>
        <v>1017562543.9999999</v>
      </c>
      <c r="N43" s="17">
        <f t="shared" ref="N43" si="38">L43+M43</f>
        <v>1541059022</v>
      </c>
      <c r="P43" s="4" t="s">
        <v>16</v>
      </c>
      <c r="Q43" s="2">
        <v>87752</v>
      </c>
      <c r="R43" s="2">
        <v>154626</v>
      </c>
      <c r="S43" s="2">
        <v>8461</v>
      </c>
      <c r="T43" s="2">
        <v>864</v>
      </c>
      <c r="U43" s="2">
        <v>3279</v>
      </c>
      <c r="V43" s="2">
        <v>4835</v>
      </c>
      <c r="W43" s="2">
        <v>38756</v>
      </c>
      <c r="X43" s="2">
        <v>12353</v>
      </c>
      <c r="Y43" s="2">
        <v>22710</v>
      </c>
      <c r="Z43" s="2">
        <v>0</v>
      </c>
      <c r="AA43" s="1">
        <f t="shared" ref="AA43" si="39">Q43+S43+U43+W43+Y43</f>
        <v>160958</v>
      </c>
      <c r="AB43" s="13">
        <f t="shared" ref="AB43" si="40">R43+T43+V43+X43+Z43</f>
        <v>172678</v>
      </c>
      <c r="AC43" s="17">
        <f t="shared" ref="AC43" si="41">AA43+AB43</f>
        <v>333636</v>
      </c>
      <c r="AE43" s="4" t="s">
        <v>16</v>
      </c>
      <c r="AF43" s="2">
        <f t="shared" si="35"/>
        <v>3982.5186320539701</v>
      </c>
      <c r="AG43" s="2">
        <f t="shared" si="30"/>
        <v>6143.4125179465282</v>
      </c>
      <c r="AH43" s="2">
        <f t="shared" si="30"/>
        <v>6124.6554780758779</v>
      </c>
      <c r="AI43" s="2">
        <f t="shared" si="30"/>
        <v>7213.8888888888878</v>
      </c>
      <c r="AJ43" s="2">
        <f t="shared" si="30"/>
        <v>5138.1427264409886</v>
      </c>
      <c r="AK43" s="2">
        <f t="shared" si="30"/>
        <v>2655.2037228541881</v>
      </c>
      <c r="AL43" s="2">
        <f t="shared" si="30"/>
        <v>2718.3874238827543</v>
      </c>
      <c r="AM43" s="2">
        <f t="shared" si="30"/>
        <v>3931.0718044199775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3252.3793660458009</v>
      </c>
      <c r="AQ43" s="13">
        <f t="shared" ref="AQ43" si="43">IFERROR(M43/AB43, "N.A.")</f>
        <v>5892.8325785566194</v>
      </c>
      <c r="AR43" s="14">
        <f t="shared" ref="AR43" si="44">IFERROR(N43/AC43, "N.A.")</f>
        <v>4618.9830294092963</v>
      </c>
    </row>
    <row r="44" spans="1:44" ht="15" customHeight="1" thickBot="1" x14ac:dyDescent="0.3">
      <c r="A44" s="5" t="s">
        <v>0</v>
      </c>
      <c r="B44" s="24">
        <f>B43+C43</f>
        <v>1299405279</v>
      </c>
      <c r="C44" s="26"/>
      <c r="D44" s="24">
        <f>D43+E43</f>
        <v>58053510</v>
      </c>
      <c r="E44" s="26"/>
      <c r="F44" s="24">
        <f>F43+G43</f>
        <v>29685880</v>
      </c>
      <c r="G44" s="26"/>
      <c r="H44" s="24">
        <f>H43+I43</f>
        <v>153914353</v>
      </c>
      <c r="I44" s="26"/>
      <c r="J44" s="24">
        <f>J43+K43</f>
        <v>0</v>
      </c>
      <c r="K44" s="26"/>
      <c r="L44" s="24">
        <f>L43+M43</f>
        <v>1541059022</v>
      </c>
      <c r="M44" s="25"/>
      <c r="N44" s="18">
        <f>B44+D44+F44+H44+J44</f>
        <v>1541059022</v>
      </c>
      <c r="P44" s="5" t="s">
        <v>0</v>
      </c>
      <c r="Q44" s="24">
        <f>Q43+R43</f>
        <v>242378</v>
      </c>
      <c r="R44" s="26"/>
      <c r="S44" s="24">
        <f>S43+T43</f>
        <v>9325</v>
      </c>
      <c r="T44" s="26"/>
      <c r="U44" s="24">
        <f>U43+V43</f>
        <v>8114</v>
      </c>
      <c r="V44" s="26"/>
      <c r="W44" s="24">
        <f>W43+X43</f>
        <v>51109</v>
      </c>
      <c r="X44" s="26"/>
      <c r="Y44" s="24">
        <f>Y43+Z43</f>
        <v>22710</v>
      </c>
      <c r="Z44" s="26"/>
      <c r="AA44" s="24">
        <f>AA43+AB43</f>
        <v>333636</v>
      </c>
      <c r="AB44" s="25"/>
      <c r="AC44" s="18">
        <f>Q44+S44+U44+W44+Y44</f>
        <v>333636</v>
      </c>
      <c r="AE44" s="5" t="s">
        <v>0</v>
      </c>
      <c r="AF44" s="27">
        <f>IFERROR(B44/Q44,"N.A.")</f>
        <v>5361.069399863024</v>
      </c>
      <c r="AG44" s="28"/>
      <c r="AH44" s="27">
        <f>IFERROR(D44/S44,"N.A.")</f>
        <v>6225.5774798927614</v>
      </c>
      <c r="AI44" s="28"/>
      <c r="AJ44" s="27">
        <f>IFERROR(F44/U44,"N.A.")</f>
        <v>3658.5999507024894</v>
      </c>
      <c r="AK44" s="28"/>
      <c r="AL44" s="27">
        <f>IFERROR(H44/W44,"N.A.")</f>
        <v>3011.4921638067658</v>
      </c>
      <c r="AM44" s="28"/>
      <c r="AN44" s="27">
        <f>IFERROR(J44/Y44,"N.A.")</f>
        <v>0</v>
      </c>
      <c r="AO44" s="28"/>
      <c r="AP44" s="27">
        <f>IFERROR(L44/AA44,"N.A.")</f>
        <v>4618.9830294092963</v>
      </c>
      <c r="AQ44" s="28"/>
      <c r="AR44" s="16">
        <f>IFERROR(N44/AC44, "N.A.")</f>
        <v>4618.9830294092963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8865955</v>
      </c>
      <c r="C15" s="2"/>
      <c r="D15" s="2">
        <v>5364435</v>
      </c>
      <c r="E15" s="2"/>
      <c r="F15" s="2">
        <v>3364320</v>
      </c>
      <c r="G15" s="2"/>
      <c r="H15" s="2">
        <v>8891300</v>
      </c>
      <c r="I15" s="2"/>
      <c r="J15" s="2">
        <v>0</v>
      </c>
      <c r="K15" s="2"/>
      <c r="L15" s="1">
        <f>B15+D15+F15+H15+J15</f>
        <v>26486010</v>
      </c>
      <c r="M15" s="13">
        <f>C15+E15+G15+I15+K15</f>
        <v>0</v>
      </c>
      <c r="N15" s="14">
        <f>L15+M15</f>
        <v>26486010</v>
      </c>
      <c r="P15" s="3" t="s">
        <v>12</v>
      </c>
      <c r="Q15" s="2">
        <v>1851</v>
      </c>
      <c r="R15" s="2">
        <v>0</v>
      </c>
      <c r="S15" s="2">
        <v>1304</v>
      </c>
      <c r="T15" s="2">
        <v>0</v>
      </c>
      <c r="U15" s="2">
        <v>847</v>
      </c>
      <c r="V15" s="2">
        <v>0</v>
      </c>
      <c r="W15" s="2">
        <v>3444</v>
      </c>
      <c r="X15" s="2">
        <v>0</v>
      </c>
      <c r="Y15" s="2">
        <v>362</v>
      </c>
      <c r="Z15" s="2">
        <v>0</v>
      </c>
      <c r="AA15" s="1">
        <f>Q15+S15+U15+W15+Y15</f>
        <v>7808</v>
      </c>
      <c r="AB15" s="13">
        <f>R15+T15+V15+X15+Z15</f>
        <v>0</v>
      </c>
      <c r="AC15" s="14">
        <f>AA15+AB15</f>
        <v>7808</v>
      </c>
      <c r="AE15" s="3" t="s">
        <v>12</v>
      </c>
      <c r="AF15" s="2">
        <f>IFERROR(B15/Q15, "N.A.")</f>
        <v>4789.8190167477042</v>
      </c>
      <c r="AG15" s="2" t="str">
        <f t="shared" ref="AG15:AR19" si="0">IFERROR(C15/R15, "N.A.")</f>
        <v>N.A.</v>
      </c>
      <c r="AH15" s="2">
        <f t="shared" si="0"/>
        <v>4113.8305214723923</v>
      </c>
      <c r="AI15" s="2" t="str">
        <f t="shared" si="0"/>
        <v>N.A.</v>
      </c>
      <c r="AJ15" s="2">
        <f t="shared" si="0"/>
        <v>3972.0425029515941</v>
      </c>
      <c r="AK15" s="2" t="str">
        <f t="shared" si="0"/>
        <v>N.A.</v>
      </c>
      <c r="AL15" s="2">
        <f t="shared" si="0"/>
        <v>2581.6782810685249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3392.1631659836066</v>
      </c>
      <c r="AQ15" s="13" t="str">
        <f t="shared" si="0"/>
        <v>N.A.</v>
      </c>
      <c r="AR15" s="14">
        <f t="shared" si="0"/>
        <v>3392.1631659836066</v>
      </c>
    </row>
    <row r="16" spans="1:44" ht="15" customHeight="1" thickBot="1" x14ac:dyDescent="0.3">
      <c r="A16" s="3" t="s">
        <v>13</v>
      </c>
      <c r="B16" s="2">
        <v>1381934.0000000002</v>
      </c>
      <c r="C16" s="2"/>
      <c r="D16" s="2">
        <v>404200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1786134.0000000002</v>
      </c>
      <c r="M16" s="13">
        <f t="shared" si="1"/>
        <v>0</v>
      </c>
      <c r="N16" s="14">
        <f t="shared" ref="N16:N18" si="2">L16+M16</f>
        <v>1786134.0000000002</v>
      </c>
      <c r="P16" s="3" t="s">
        <v>13</v>
      </c>
      <c r="Q16" s="2">
        <v>955</v>
      </c>
      <c r="R16" s="2">
        <v>0</v>
      </c>
      <c r="S16" s="2">
        <v>235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1190</v>
      </c>
      <c r="AB16" s="13">
        <f t="shared" si="3"/>
        <v>0</v>
      </c>
      <c r="AC16" s="14">
        <f t="shared" ref="AC16:AC18" si="4">AA16+AB16</f>
        <v>1190</v>
      </c>
      <c r="AE16" s="3" t="s">
        <v>13</v>
      </c>
      <c r="AF16" s="2">
        <f t="shared" ref="AF16:AF19" si="5">IFERROR(B16/Q16, "N.A.")</f>
        <v>1447.0513089005237</v>
      </c>
      <c r="AG16" s="2" t="str">
        <f t="shared" si="0"/>
        <v>N.A.</v>
      </c>
      <c r="AH16" s="2">
        <f t="shared" si="0"/>
        <v>1720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1500.9529411764709</v>
      </c>
      <c r="AQ16" s="13" t="str">
        <f t="shared" si="0"/>
        <v>N.A.</v>
      </c>
      <c r="AR16" s="14">
        <f t="shared" si="0"/>
        <v>1500.9529411764709</v>
      </c>
    </row>
    <row r="17" spans="1:44" ht="15" customHeight="1" thickBot="1" x14ac:dyDescent="0.3">
      <c r="A17" s="3" t="s">
        <v>14</v>
      </c>
      <c r="B17" s="2">
        <v>22772380</v>
      </c>
      <c r="C17" s="2">
        <v>23314380</v>
      </c>
      <c r="D17" s="2">
        <v>4620320</v>
      </c>
      <c r="E17" s="2"/>
      <c r="F17" s="2"/>
      <c r="G17" s="2">
        <v>5981249.9999999991</v>
      </c>
      <c r="H17" s="2"/>
      <c r="I17" s="2">
        <v>0</v>
      </c>
      <c r="J17" s="2">
        <v>0</v>
      </c>
      <c r="K17" s="2"/>
      <c r="L17" s="1">
        <f t="shared" si="1"/>
        <v>27392700</v>
      </c>
      <c r="M17" s="13">
        <f t="shared" si="1"/>
        <v>29295630</v>
      </c>
      <c r="N17" s="14">
        <f t="shared" si="2"/>
        <v>56688330</v>
      </c>
      <c r="P17" s="3" t="s">
        <v>14</v>
      </c>
      <c r="Q17" s="2">
        <v>5112</v>
      </c>
      <c r="R17" s="2">
        <v>3381</v>
      </c>
      <c r="S17" s="2">
        <v>707</v>
      </c>
      <c r="T17" s="2">
        <v>0</v>
      </c>
      <c r="U17" s="2">
        <v>0</v>
      </c>
      <c r="V17" s="2">
        <v>724</v>
      </c>
      <c r="W17" s="2">
        <v>0</v>
      </c>
      <c r="X17" s="2">
        <v>472</v>
      </c>
      <c r="Y17" s="2">
        <v>834</v>
      </c>
      <c r="Z17" s="2">
        <v>0</v>
      </c>
      <c r="AA17" s="1">
        <f t="shared" si="3"/>
        <v>6653</v>
      </c>
      <c r="AB17" s="13">
        <f t="shared" si="3"/>
        <v>4577</v>
      </c>
      <c r="AC17" s="14">
        <f t="shared" si="4"/>
        <v>11230</v>
      </c>
      <c r="AE17" s="3" t="s">
        <v>14</v>
      </c>
      <c r="AF17" s="2">
        <f t="shared" si="5"/>
        <v>4454.6909233176839</v>
      </c>
      <c r="AG17" s="2">
        <f t="shared" si="0"/>
        <v>6895.7054125998229</v>
      </c>
      <c r="AH17" s="2">
        <f t="shared" si="0"/>
        <v>6535.1060820367748</v>
      </c>
      <c r="AI17" s="2" t="str">
        <f t="shared" si="0"/>
        <v>N.A.</v>
      </c>
      <c r="AJ17" s="2" t="str">
        <f t="shared" si="0"/>
        <v>N.A.</v>
      </c>
      <c r="AK17" s="2">
        <f t="shared" si="0"/>
        <v>8261.3950276243086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4117.3455583947089</v>
      </c>
      <c r="AQ17" s="13">
        <f t="shared" si="0"/>
        <v>6400.6183089359847</v>
      </c>
      <c r="AR17" s="14">
        <f t="shared" si="0"/>
        <v>5047.9367764915405</v>
      </c>
    </row>
    <row r="18" spans="1:44" ht="15" customHeight="1" thickBot="1" x14ac:dyDescent="0.3">
      <c r="A18" s="3" t="s">
        <v>15</v>
      </c>
      <c r="B18" s="2">
        <v>3053860.0000000005</v>
      </c>
      <c r="C18" s="2">
        <v>2850040</v>
      </c>
      <c r="D18" s="2">
        <v>963200</v>
      </c>
      <c r="E18" s="2"/>
      <c r="F18" s="2"/>
      <c r="G18" s="2">
        <v>0</v>
      </c>
      <c r="H18" s="2">
        <v>649929.00000000012</v>
      </c>
      <c r="I18" s="2"/>
      <c r="J18" s="2"/>
      <c r="K18" s="2"/>
      <c r="L18" s="1">
        <f t="shared" si="1"/>
        <v>4666989.0000000009</v>
      </c>
      <c r="M18" s="13">
        <f t="shared" si="1"/>
        <v>2850040</v>
      </c>
      <c r="N18" s="14">
        <f t="shared" si="2"/>
        <v>7517029.0000000009</v>
      </c>
      <c r="P18" s="3" t="s">
        <v>15</v>
      </c>
      <c r="Q18" s="2">
        <v>799</v>
      </c>
      <c r="R18" s="2">
        <v>720</v>
      </c>
      <c r="S18" s="2">
        <v>224</v>
      </c>
      <c r="T18" s="2">
        <v>0</v>
      </c>
      <c r="U18" s="2">
        <v>0</v>
      </c>
      <c r="V18" s="2">
        <v>127</v>
      </c>
      <c r="W18" s="2">
        <v>950</v>
      </c>
      <c r="X18" s="2">
        <v>0</v>
      </c>
      <c r="Y18" s="2">
        <v>0</v>
      </c>
      <c r="Z18" s="2">
        <v>0</v>
      </c>
      <c r="AA18" s="1">
        <f t="shared" si="3"/>
        <v>1973</v>
      </c>
      <c r="AB18" s="13">
        <f t="shared" si="3"/>
        <v>847</v>
      </c>
      <c r="AC18" s="17">
        <f t="shared" si="4"/>
        <v>2820</v>
      </c>
      <c r="AE18" s="3" t="s">
        <v>15</v>
      </c>
      <c r="AF18" s="2">
        <f t="shared" si="5"/>
        <v>3822.1026282853572</v>
      </c>
      <c r="AG18" s="2">
        <f t="shared" si="0"/>
        <v>3958.3888888888887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684.13578947368433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2365.4277749619873</v>
      </c>
      <c r="AQ18" s="13">
        <f t="shared" si="0"/>
        <v>3364.8642266824086</v>
      </c>
      <c r="AR18" s="14">
        <f t="shared" si="0"/>
        <v>2665.6131205673764</v>
      </c>
    </row>
    <row r="19" spans="1:44" ht="15" customHeight="1" thickBot="1" x14ac:dyDescent="0.3">
      <c r="A19" s="4" t="s">
        <v>16</v>
      </c>
      <c r="B19" s="2">
        <v>36074128.999999993</v>
      </c>
      <c r="C19" s="2">
        <v>26164420</v>
      </c>
      <c r="D19" s="2">
        <v>11352155</v>
      </c>
      <c r="E19" s="2"/>
      <c r="F19" s="2">
        <v>3364320</v>
      </c>
      <c r="G19" s="2">
        <v>5981249.9999999991</v>
      </c>
      <c r="H19" s="2">
        <v>9541229</v>
      </c>
      <c r="I19" s="2">
        <v>0</v>
      </c>
      <c r="J19" s="2">
        <v>0</v>
      </c>
      <c r="K19" s="2"/>
      <c r="L19" s="1">
        <f t="shared" ref="L19" si="6">B19+D19+F19+H19+J19</f>
        <v>60331832.999999993</v>
      </c>
      <c r="M19" s="13">
        <f t="shared" ref="M19" si="7">C19+E19+G19+I19+K19</f>
        <v>32145670</v>
      </c>
      <c r="N19" s="17">
        <f t="shared" ref="N19" si="8">L19+M19</f>
        <v>92477503</v>
      </c>
      <c r="P19" s="4" t="s">
        <v>16</v>
      </c>
      <c r="Q19" s="2">
        <v>8717</v>
      </c>
      <c r="R19" s="2">
        <v>4101</v>
      </c>
      <c r="S19" s="2">
        <v>2470</v>
      </c>
      <c r="T19" s="2">
        <v>0</v>
      </c>
      <c r="U19" s="2">
        <v>847</v>
      </c>
      <c r="V19" s="2">
        <v>851</v>
      </c>
      <c r="W19" s="2">
        <v>4394</v>
      </c>
      <c r="X19" s="2">
        <v>472</v>
      </c>
      <c r="Y19" s="2">
        <v>1196</v>
      </c>
      <c r="Z19" s="2">
        <v>0</v>
      </c>
      <c r="AA19" s="1">
        <f t="shared" ref="AA19" si="9">Q19+S19+U19+W19+Y19</f>
        <v>17624</v>
      </c>
      <c r="AB19" s="13">
        <f t="shared" ref="AB19" si="10">R19+T19+V19+X19+Z19</f>
        <v>5424</v>
      </c>
      <c r="AC19" s="14">
        <f t="shared" ref="AC19" si="11">AA19+AB19</f>
        <v>23048</v>
      </c>
      <c r="AE19" s="4" t="s">
        <v>16</v>
      </c>
      <c r="AF19" s="2">
        <f t="shared" si="5"/>
        <v>4138.3651485602841</v>
      </c>
      <c r="AG19" s="2">
        <f t="shared" si="0"/>
        <v>6380.0097537186048</v>
      </c>
      <c r="AH19" s="2">
        <f t="shared" si="0"/>
        <v>4596.0141700404856</v>
      </c>
      <c r="AI19" s="2" t="str">
        <f t="shared" si="0"/>
        <v>N.A.</v>
      </c>
      <c r="AJ19" s="2">
        <f t="shared" si="0"/>
        <v>3972.0425029515941</v>
      </c>
      <c r="AK19" s="2">
        <f t="shared" si="0"/>
        <v>7028.4958871915387</v>
      </c>
      <c r="AL19" s="2">
        <f t="shared" si="0"/>
        <v>2171.4221665908058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3423.2769518837945</v>
      </c>
      <c r="AQ19" s="13">
        <f t="shared" ref="AQ19" si="13">IFERROR(M19/AB19, "N.A.")</f>
        <v>5926.5615781710912</v>
      </c>
      <c r="AR19" s="14">
        <f t="shared" ref="AR19" si="14">IFERROR(N19/AC19, "N.A.")</f>
        <v>4012.3873221103781</v>
      </c>
    </row>
    <row r="20" spans="1:44" ht="15" customHeight="1" thickBot="1" x14ac:dyDescent="0.3">
      <c r="A20" s="5" t="s">
        <v>0</v>
      </c>
      <c r="B20" s="24">
        <f>B19+C19</f>
        <v>62238548.999999993</v>
      </c>
      <c r="C20" s="26"/>
      <c r="D20" s="24">
        <f>D19+E19</f>
        <v>11352155</v>
      </c>
      <c r="E20" s="26"/>
      <c r="F20" s="24">
        <f>F19+G19</f>
        <v>9345570</v>
      </c>
      <c r="G20" s="26"/>
      <c r="H20" s="24">
        <f>H19+I19</f>
        <v>9541229</v>
      </c>
      <c r="I20" s="26"/>
      <c r="J20" s="24">
        <f>J19+K19</f>
        <v>0</v>
      </c>
      <c r="K20" s="26"/>
      <c r="L20" s="24">
        <f>L19+M19</f>
        <v>92477503</v>
      </c>
      <c r="M20" s="25"/>
      <c r="N20" s="18">
        <f>B20+D20+F20+H20+J20</f>
        <v>92477503</v>
      </c>
      <c r="P20" s="5" t="s">
        <v>0</v>
      </c>
      <c r="Q20" s="24">
        <f>Q19+R19</f>
        <v>12818</v>
      </c>
      <c r="R20" s="26"/>
      <c r="S20" s="24">
        <f>S19+T19</f>
        <v>2470</v>
      </c>
      <c r="T20" s="26"/>
      <c r="U20" s="24">
        <f>U19+V19</f>
        <v>1698</v>
      </c>
      <c r="V20" s="26"/>
      <c r="W20" s="24">
        <f>W19+X19</f>
        <v>4866</v>
      </c>
      <c r="X20" s="26"/>
      <c r="Y20" s="24">
        <f>Y19+Z19</f>
        <v>1196</v>
      </c>
      <c r="Z20" s="26"/>
      <c r="AA20" s="24">
        <f>AA19+AB19</f>
        <v>23048</v>
      </c>
      <c r="AB20" s="26"/>
      <c r="AC20" s="19">
        <f>Q20+S20+U20+W20+Y20</f>
        <v>23048</v>
      </c>
      <c r="AE20" s="5" t="s">
        <v>0</v>
      </c>
      <c r="AF20" s="27">
        <f>IFERROR(B20/Q20,"N.A.")</f>
        <v>4855.5585114682472</v>
      </c>
      <c r="AG20" s="28"/>
      <c r="AH20" s="27">
        <f>IFERROR(D20/S20,"N.A.")</f>
        <v>4596.0141700404856</v>
      </c>
      <c r="AI20" s="28"/>
      <c r="AJ20" s="27">
        <f>IFERROR(F20/U20,"N.A.")</f>
        <v>5503.8692579505305</v>
      </c>
      <c r="AK20" s="28"/>
      <c r="AL20" s="27">
        <f>IFERROR(H20/W20,"N.A.")</f>
        <v>1960.7951089190301</v>
      </c>
      <c r="AM20" s="28"/>
      <c r="AN20" s="27">
        <f>IFERROR(J20/Y20,"N.A.")</f>
        <v>0</v>
      </c>
      <c r="AO20" s="28"/>
      <c r="AP20" s="27">
        <f>IFERROR(L20/AA20,"N.A.")</f>
        <v>4012.3873221103781</v>
      </c>
      <c r="AQ20" s="28"/>
      <c r="AR20" s="16">
        <f>IFERROR(N20/AC20, "N.A.")</f>
        <v>4012.3873221103781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7250875</v>
      </c>
      <c r="C27" s="2"/>
      <c r="D27" s="2">
        <v>5364435</v>
      </c>
      <c r="E27" s="2"/>
      <c r="F27" s="2">
        <v>3364320</v>
      </c>
      <c r="G27" s="2"/>
      <c r="H27" s="2">
        <v>4805020</v>
      </c>
      <c r="I27" s="2"/>
      <c r="J27" s="2">
        <v>0</v>
      </c>
      <c r="K27" s="2"/>
      <c r="L27" s="1">
        <f>B27+D27+F27+H27+J27</f>
        <v>20784650</v>
      </c>
      <c r="M27" s="13">
        <f>C27+E27+G27+I27+K27</f>
        <v>0</v>
      </c>
      <c r="N27" s="14">
        <f>L27+M27</f>
        <v>20784650</v>
      </c>
      <c r="P27" s="3" t="s">
        <v>12</v>
      </c>
      <c r="Q27" s="2">
        <v>1476</v>
      </c>
      <c r="R27" s="2">
        <v>0</v>
      </c>
      <c r="S27" s="2">
        <v>1304</v>
      </c>
      <c r="T27" s="2">
        <v>0</v>
      </c>
      <c r="U27" s="2">
        <v>720</v>
      </c>
      <c r="V27" s="2">
        <v>0</v>
      </c>
      <c r="W27" s="2">
        <v>1675</v>
      </c>
      <c r="X27" s="2">
        <v>0</v>
      </c>
      <c r="Y27" s="2">
        <v>127</v>
      </c>
      <c r="Z27" s="2">
        <v>0</v>
      </c>
      <c r="AA27" s="1">
        <f>Q27+S27+U27+W27+Y27</f>
        <v>5302</v>
      </c>
      <c r="AB27" s="13">
        <f>R27+T27+V27+X27+Z27</f>
        <v>0</v>
      </c>
      <c r="AC27" s="14">
        <f>AA27+AB27</f>
        <v>5302</v>
      </c>
      <c r="AE27" s="3" t="s">
        <v>12</v>
      </c>
      <c r="AF27" s="2">
        <f>IFERROR(B27/Q27, "N.A.")</f>
        <v>4912.5169376693766</v>
      </c>
      <c r="AG27" s="2" t="str">
        <f t="shared" ref="AG27:AR31" si="15">IFERROR(C27/R27, "N.A.")</f>
        <v>N.A.</v>
      </c>
      <c r="AH27" s="2">
        <f t="shared" si="15"/>
        <v>4113.8305214723923</v>
      </c>
      <c r="AI27" s="2" t="str">
        <f t="shared" si="15"/>
        <v>N.A.</v>
      </c>
      <c r="AJ27" s="2">
        <f t="shared" si="15"/>
        <v>4672.666666666667</v>
      </c>
      <c r="AK27" s="2" t="str">
        <f t="shared" si="15"/>
        <v>N.A.</v>
      </c>
      <c r="AL27" s="2">
        <f t="shared" si="15"/>
        <v>2868.6686567164179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3920.1527725386645</v>
      </c>
      <c r="AQ27" s="13" t="str">
        <f t="shared" si="15"/>
        <v>N.A.</v>
      </c>
      <c r="AR27" s="14">
        <f t="shared" si="15"/>
        <v>3920.1527725386645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12278020</v>
      </c>
      <c r="C29" s="2">
        <v>17931680</v>
      </c>
      <c r="D29" s="2">
        <v>639840</v>
      </c>
      <c r="E29" s="2"/>
      <c r="F29" s="2"/>
      <c r="G29" s="2">
        <v>3455000</v>
      </c>
      <c r="H29" s="2"/>
      <c r="I29" s="2">
        <v>0</v>
      </c>
      <c r="J29" s="2">
        <v>0</v>
      </c>
      <c r="K29" s="2"/>
      <c r="L29" s="1">
        <f t="shared" si="16"/>
        <v>12917860</v>
      </c>
      <c r="M29" s="13">
        <f t="shared" si="16"/>
        <v>21386680</v>
      </c>
      <c r="N29" s="14">
        <f t="shared" si="17"/>
        <v>34304540</v>
      </c>
      <c r="P29" s="3" t="s">
        <v>14</v>
      </c>
      <c r="Q29" s="2">
        <v>2743</v>
      </c>
      <c r="R29" s="2">
        <v>2650</v>
      </c>
      <c r="S29" s="2">
        <v>248</v>
      </c>
      <c r="T29" s="2">
        <v>0</v>
      </c>
      <c r="U29" s="2">
        <v>0</v>
      </c>
      <c r="V29" s="2">
        <v>489</v>
      </c>
      <c r="W29" s="2">
        <v>0</v>
      </c>
      <c r="X29" s="2">
        <v>472</v>
      </c>
      <c r="Y29" s="2">
        <v>235</v>
      </c>
      <c r="Z29" s="2">
        <v>0</v>
      </c>
      <c r="AA29" s="1">
        <f t="shared" si="18"/>
        <v>3226</v>
      </c>
      <c r="AB29" s="13">
        <f t="shared" si="18"/>
        <v>3611</v>
      </c>
      <c r="AC29" s="14">
        <f t="shared" si="19"/>
        <v>6837</v>
      </c>
      <c r="AE29" s="3" t="s">
        <v>14</v>
      </c>
      <c r="AF29" s="2">
        <f t="shared" si="20"/>
        <v>4476.1283266496539</v>
      </c>
      <c r="AG29" s="2">
        <f t="shared" si="15"/>
        <v>6766.6716981132076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>
        <f t="shared" si="15"/>
        <v>7065.4396728016363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4004.2963422194666</v>
      </c>
      <c r="AQ29" s="13">
        <f t="shared" si="15"/>
        <v>5922.6474660758795</v>
      </c>
      <c r="AR29" s="14">
        <f t="shared" si="15"/>
        <v>5017.4842767295595</v>
      </c>
    </row>
    <row r="30" spans="1:44" ht="15" customHeight="1" thickBot="1" x14ac:dyDescent="0.3">
      <c r="A30" s="3" t="s">
        <v>15</v>
      </c>
      <c r="B30" s="2">
        <v>3053860.0000000005</v>
      </c>
      <c r="C30" s="2">
        <v>2850040</v>
      </c>
      <c r="D30" s="2">
        <v>963200</v>
      </c>
      <c r="E30" s="2"/>
      <c r="F30" s="2"/>
      <c r="G30" s="2">
        <v>0</v>
      </c>
      <c r="H30" s="2">
        <v>649929.00000000012</v>
      </c>
      <c r="I30" s="2"/>
      <c r="J30" s="2"/>
      <c r="K30" s="2"/>
      <c r="L30" s="1">
        <f t="shared" si="16"/>
        <v>4666989.0000000009</v>
      </c>
      <c r="M30" s="13">
        <f t="shared" si="16"/>
        <v>2850040</v>
      </c>
      <c r="N30" s="14">
        <f t="shared" si="17"/>
        <v>7517029.0000000009</v>
      </c>
      <c r="P30" s="3" t="s">
        <v>15</v>
      </c>
      <c r="Q30" s="2">
        <v>799</v>
      </c>
      <c r="R30" s="2">
        <v>720</v>
      </c>
      <c r="S30" s="2">
        <v>224</v>
      </c>
      <c r="T30" s="2">
        <v>0</v>
      </c>
      <c r="U30" s="2">
        <v>0</v>
      </c>
      <c r="V30" s="2">
        <v>127</v>
      </c>
      <c r="W30" s="2">
        <v>950</v>
      </c>
      <c r="X30" s="2">
        <v>0</v>
      </c>
      <c r="Y30" s="2">
        <v>0</v>
      </c>
      <c r="Z30" s="2">
        <v>0</v>
      </c>
      <c r="AA30" s="1">
        <f t="shared" si="18"/>
        <v>1973</v>
      </c>
      <c r="AB30" s="13">
        <f t="shared" si="18"/>
        <v>847</v>
      </c>
      <c r="AC30" s="17">
        <f t="shared" si="19"/>
        <v>2820</v>
      </c>
      <c r="AE30" s="3" t="s">
        <v>15</v>
      </c>
      <c r="AF30" s="2">
        <f t="shared" si="20"/>
        <v>3822.1026282853572</v>
      </c>
      <c r="AG30" s="2">
        <f t="shared" si="15"/>
        <v>3958.3888888888887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684.13578947368433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2365.4277749619873</v>
      </c>
      <c r="AQ30" s="13">
        <f t="shared" si="15"/>
        <v>3364.8642266824086</v>
      </c>
      <c r="AR30" s="14">
        <f t="shared" si="15"/>
        <v>2665.6131205673764</v>
      </c>
    </row>
    <row r="31" spans="1:44" ht="15" customHeight="1" thickBot="1" x14ac:dyDescent="0.3">
      <c r="A31" s="4" t="s">
        <v>16</v>
      </c>
      <c r="B31" s="2">
        <v>22582755.000000007</v>
      </c>
      <c r="C31" s="2">
        <v>20781719.999999996</v>
      </c>
      <c r="D31" s="2">
        <v>6967475.0000000009</v>
      </c>
      <c r="E31" s="2"/>
      <c r="F31" s="2">
        <v>3364320</v>
      </c>
      <c r="G31" s="2">
        <v>3455000</v>
      </c>
      <c r="H31" s="2">
        <v>5454948.9999999981</v>
      </c>
      <c r="I31" s="2">
        <v>0</v>
      </c>
      <c r="J31" s="2">
        <v>0</v>
      </c>
      <c r="K31" s="2"/>
      <c r="L31" s="1">
        <f t="shared" ref="L31" si="21">B31+D31+F31+H31+J31</f>
        <v>38369499.000000007</v>
      </c>
      <c r="M31" s="13">
        <f t="shared" ref="M31" si="22">C31+E31+G31+I31+K31</f>
        <v>24236719.999999996</v>
      </c>
      <c r="N31" s="17">
        <f t="shared" ref="N31" si="23">L31+M31</f>
        <v>62606219</v>
      </c>
      <c r="P31" s="4" t="s">
        <v>16</v>
      </c>
      <c r="Q31" s="2">
        <v>5018</v>
      </c>
      <c r="R31" s="2">
        <v>3370</v>
      </c>
      <c r="S31" s="2">
        <v>1776</v>
      </c>
      <c r="T31" s="2">
        <v>0</v>
      </c>
      <c r="U31" s="2">
        <v>720</v>
      </c>
      <c r="V31" s="2">
        <v>616</v>
      </c>
      <c r="W31" s="2">
        <v>2625</v>
      </c>
      <c r="X31" s="2">
        <v>472</v>
      </c>
      <c r="Y31" s="2">
        <v>362</v>
      </c>
      <c r="Z31" s="2">
        <v>0</v>
      </c>
      <c r="AA31" s="1">
        <f t="shared" ref="AA31" si="24">Q31+S31+U31+W31+Y31</f>
        <v>10501</v>
      </c>
      <c r="AB31" s="13">
        <f t="shared" ref="AB31" si="25">R31+T31+V31+X31+Z31</f>
        <v>4458</v>
      </c>
      <c r="AC31" s="14">
        <f t="shared" ref="AC31" si="26">AA31+AB31</f>
        <v>14959</v>
      </c>
      <c r="AE31" s="4" t="s">
        <v>16</v>
      </c>
      <c r="AF31" s="2">
        <f t="shared" si="20"/>
        <v>4500.3497409326437</v>
      </c>
      <c r="AG31" s="2">
        <f t="shared" si="15"/>
        <v>6166.6824925816009</v>
      </c>
      <c r="AH31" s="2">
        <f t="shared" si="15"/>
        <v>3923.1278153153157</v>
      </c>
      <c r="AI31" s="2" t="str">
        <f t="shared" si="15"/>
        <v>N.A.</v>
      </c>
      <c r="AJ31" s="2">
        <f t="shared" si="15"/>
        <v>4672.666666666667</v>
      </c>
      <c r="AK31" s="2">
        <f t="shared" si="15"/>
        <v>5608.7662337662341</v>
      </c>
      <c r="AL31" s="2">
        <f t="shared" si="15"/>
        <v>2078.0758095238089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3653.8900104751933</v>
      </c>
      <c r="AQ31" s="13">
        <f t="shared" ref="AQ31" si="28">IFERROR(M31/AB31, "N.A.")</f>
        <v>5436.6801256168674</v>
      </c>
      <c r="AR31" s="14">
        <f t="shared" ref="AR31" si="29">IFERROR(N31/AC31, "N.A.")</f>
        <v>4185.1874456848718</v>
      </c>
    </row>
    <row r="32" spans="1:44" ht="15" customHeight="1" thickBot="1" x14ac:dyDescent="0.3">
      <c r="A32" s="5" t="s">
        <v>0</v>
      </c>
      <c r="B32" s="24">
        <f>B31+C31</f>
        <v>43364475</v>
      </c>
      <c r="C32" s="26"/>
      <c r="D32" s="24">
        <f>D31+E31</f>
        <v>6967475.0000000009</v>
      </c>
      <c r="E32" s="26"/>
      <c r="F32" s="24">
        <f>F31+G31</f>
        <v>6819320</v>
      </c>
      <c r="G32" s="26"/>
      <c r="H32" s="24">
        <f>H31+I31</f>
        <v>5454948.9999999981</v>
      </c>
      <c r="I32" s="26"/>
      <c r="J32" s="24">
        <f>J31+K31</f>
        <v>0</v>
      </c>
      <c r="K32" s="26"/>
      <c r="L32" s="24">
        <f>L31+M31</f>
        <v>62606219</v>
      </c>
      <c r="M32" s="25"/>
      <c r="N32" s="18">
        <f>B32+D32+F32+H32+J32</f>
        <v>62606219</v>
      </c>
      <c r="P32" s="5" t="s">
        <v>0</v>
      </c>
      <c r="Q32" s="24">
        <f>Q31+R31</f>
        <v>8388</v>
      </c>
      <c r="R32" s="26"/>
      <c r="S32" s="24">
        <f>S31+T31</f>
        <v>1776</v>
      </c>
      <c r="T32" s="26"/>
      <c r="U32" s="24">
        <f>U31+V31</f>
        <v>1336</v>
      </c>
      <c r="V32" s="26"/>
      <c r="W32" s="24">
        <f>W31+X31</f>
        <v>3097</v>
      </c>
      <c r="X32" s="26"/>
      <c r="Y32" s="24">
        <f>Y31+Z31</f>
        <v>362</v>
      </c>
      <c r="Z32" s="26"/>
      <c r="AA32" s="24">
        <f>AA31+AB31</f>
        <v>14959</v>
      </c>
      <c r="AB32" s="26"/>
      <c r="AC32" s="19">
        <f>Q32+S32+U32+W32+Y32</f>
        <v>14959</v>
      </c>
      <c r="AE32" s="5" t="s">
        <v>0</v>
      </c>
      <c r="AF32" s="27">
        <f>IFERROR(B32/Q32,"N.A.")</f>
        <v>5169.8229613733902</v>
      </c>
      <c r="AG32" s="28"/>
      <c r="AH32" s="27">
        <f>IFERROR(D32/S32,"N.A.")</f>
        <v>3923.1278153153157</v>
      </c>
      <c r="AI32" s="28"/>
      <c r="AJ32" s="27">
        <f>IFERROR(F32/U32,"N.A.")</f>
        <v>5104.2814371257482</v>
      </c>
      <c r="AK32" s="28"/>
      <c r="AL32" s="27">
        <f>IFERROR(H32/W32,"N.A.")</f>
        <v>1761.3655150145296</v>
      </c>
      <c r="AM32" s="28"/>
      <c r="AN32" s="27">
        <f>IFERROR(J32/Y32,"N.A.")</f>
        <v>0</v>
      </c>
      <c r="AO32" s="28"/>
      <c r="AP32" s="27">
        <f>IFERROR(L32/AA32,"N.A.")</f>
        <v>4185.1874456848718</v>
      </c>
      <c r="AQ32" s="28"/>
      <c r="AR32" s="16">
        <f>IFERROR(N32/AC32, "N.A.")</f>
        <v>4185.1874456848718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1615080</v>
      </c>
      <c r="C39" s="2"/>
      <c r="D39" s="2"/>
      <c r="E39" s="2"/>
      <c r="F39" s="2">
        <v>0</v>
      </c>
      <c r="G39" s="2"/>
      <c r="H39" s="2">
        <v>4086279.9999999986</v>
      </c>
      <c r="I39" s="2"/>
      <c r="J39" s="2">
        <v>0</v>
      </c>
      <c r="K39" s="2"/>
      <c r="L39" s="1">
        <f>B39+D39+F39+H39+J39</f>
        <v>5701359.9999999981</v>
      </c>
      <c r="M39" s="13">
        <f>C39+E39+G39+I39+K39</f>
        <v>0</v>
      </c>
      <c r="N39" s="14">
        <f>L39+M39</f>
        <v>5701359.9999999981</v>
      </c>
      <c r="P39" s="3" t="s">
        <v>12</v>
      </c>
      <c r="Q39" s="2">
        <v>375</v>
      </c>
      <c r="R39" s="2">
        <v>0</v>
      </c>
      <c r="S39" s="2">
        <v>0</v>
      </c>
      <c r="T39" s="2">
        <v>0</v>
      </c>
      <c r="U39" s="2">
        <v>127</v>
      </c>
      <c r="V39" s="2">
        <v>0</v>
      </c>
      <c r="W39" s="2">
        <v>1769</v>
      </c>
      <c r="X39" s="2">
        <v>0</v>
      </c>
      <c r="Y39" s="2">
        <v>235</v>
      </c>
      <c r="Z39" s="2">
        <v>0</v>
      </c>
      <c r="AA39" s="1">
        <f>Q39+S39+U39+W39+Y39</f>
        <v>2506</v>
      </c>
      <c r="AB39" s="13">
        <f>R39+T39+V39+X39+Z39</f>
        <v>0</v>
      </c>
      <c r="AC39" s="14">
        <f>AA39+AB39</f>
        <v>2506</v>
      </c>
      <c r="AE39" s="3" t="s">
        <v>12</v>
      </c>
      <c r="AF39" s="2">
        <f>IFERROR(B39/Q39, "N.A.")</f>
        <v>4306.88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2309.9378179762571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2275.0837988826806</v>
      </c>
      <c r="AQ39" s="13" t="str">
        <f t="shared" si="30"/>
        <v>N.A.</v>
      </c>
      <c r="AR39" s="14">
        <f t="shared" si="30"/>
        <v>2275.0837988826806</v>
      </c>
    </row>
    <row r="40" spans="1:44" ht="15" customHeight="1" thickBot="1" x14ac:dyDescent="0.3">
      <c r="A40" s="3" t="s">
        <v>13</v>
      </c>
      <c r="B40" s="2">
        <v>1381934.0000000002</v>
      </c>
      <c r="C40" s="2"/>
      <c r="D40" s="2">
        <v>404200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1786134.0000000002</v>
      </c>
      <c r="M40" s="13">
        <f t="shared" si="31"/>
        <v>0</v>
      </c>
      <c r="N40" s="14">
        <f t="shared" ref="N40:N42" si="32">L40+M40</f>
        <v>1786134.0000000002</v>
      </c>
      <c r="P40" s="3" t="s">
        <v>13</v>
      </c>
      <c r="Q40" s="2">
        <v>955</v>
      </c>
      <c r="R40" s="2">
        <v>0</v>
      </c>
      <c r="S40" s="2">
        <v>235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1190</v>
      </c>
      <c r="AB40" s="13">
        <f t="shared" si="33"/>
        <v>0</v>
      </c>
      <c r="AC40" s="14">
        <f t="shared" ref="AC40:AC42" si="34">AA40+AB40</f>
        <v>1190</v>
      </c>
      <c r="AE40" s="3" t="s">
        <v>13</v>
      </c>
      <c r="AF40" s="2">
        <f t="shared" ref="AF40:AF43" si="35">IFERROR(B40/Q40, "N.A.")</f>
        <v>1447.0513089005237</v>
      </c>
      <c r="AG40" s="2" t="str">
        <f t="shared" si="30"/>
        <v>N.A.</v>
      </c>
      <c r="AH40" s="2">
        <f t="shared" si="30"/>
        <v>1720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1500.9529411764709</v>
      </c>
      <c r="AQ40" s="13" t="str">
        <f t="shared" si="30"/>
        <v>N.A.</v>
      </c>
      <c r="AR40" s="14">
        <f t="shared" si="30"/>
        <v>1500.9529411764709</v>
      </c>
    </row>
    <row r="41" spans="1:44" ht="15" customHeight="1" thickBot="1" x14ac:dyDescent="0.3">
      <c r="A41" s="3" t="s">
        <v>14</v>
      </c>
      <c r="B41" s="2">
        <v>10494359.999999998</v>
      </c>
      <c r="C41" s="2">
        <v>5382700</v>
      </c>
      <c r="D41" s="2">
        <v>3980480</v>
      </c>
      <c r="E41" s="2"/>
      <c r="F41" s="2"/>
      <c r="G41" s="2">
        <v>2526250</v>
      </c>
      <c r="H41" s="2"/>
      <c r="I41" s="2"/>
      <c r="J41" s="2">
        <v>0</v>
      </c>
      <c r="K41" s="2"/>
      <c r="L41" s="1">
        <f t="shared" si="31"/>
        <v>14474839.999999998</v>
      </c>
      <c r="M41" s="13">
        <f t="shared" si="31"/>
        <v>7908950</v>
      </c>
      <c r="N41" s="14">
        <f t="shared" si="32"/>
        <v>22383790</v>
      </c>
      <c r="P41" s="3" t="s">
        <v>14</v>
      </c>
      <c r="Q41" s="2">
        <v>2369</v>
      </c>
      <c r="R41" s="2">
        <v>731</v>
      </c>
      <c r="S41" s="2">
        <v>459</v>
      </c>
      <c r="T41" s="2">
        <v>0</v>
      </c>
      <c r="U41" s="2">
        <v>0</v>
      </c>
      <c r="V41" s="2">
        <v>235</v>
      </c>
      <c r="W41" s="2">
        <v>0</v>
      </c>
      <c r="X41" s="2">
        <v>0</v>
      </c>
      <c r="Y41" s="2">
        <v>599</v>
      </c>
      <c r="Z41" s="2">
        <v>0</v>
      </c>
      <c r="AA41" s="1">
        <f t="shared" si="33"/>
        <v>3427</v>
      </c>
      <c r="AB41" s="13">
        <f t="shared" si="33"/>
        <v>966</v>
      </c>
      <c r="AC41" s="14">
        <f t="shared" si="34"/>
        <v>4393</v>
      </c>
      <c r="AE41" s="3" t="s">
        <v>14</v>
      </c>
      <c r="AF41" s="2">
        <f t="shared" si="35"/>
        <v>4429.8691430983527</v>
      </c>
      <c r="AG41" s="2">
        <f t="shared" si="30"/>
        <v>7363.4746922024624</v>
      </c>
      <c r="AH41" s="2">
        <f t="shared" si="30"/>
        <v>8672.0697167755989</v>
      </c>
      <c r="AI41" s="2" t="str">
        <f t="shared" si="30"/>
        <v>N.A.</v>
      </c>
      <c r="AJ41" s="2" t="str">
        <f t="shared" si="30"/>
        <v>N.A.</v>
      </c>
      <c r="AK41" s="2">
        <f t="shared" si="30"/>
        <v>10750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4223.7642252699152</v>
      </c>
      <c r="AQ41" s="13">
        <f t="shared" si="30"/>
        <v>8187.31884057971</v>
      </c>
      <c r="AR41" s="14">
        <f t="shared" si="30"/>
        <v>5095.3312087411796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13491374</v>
      </c>
      <c r="C43" s="2">
        <v>5382700</v>
      </c>
      <c r="D43" s="2">
        <v>4384680</v>
      </c>
      <c r="E43" s="2"/>
      <c r="F43" s="2">
        <v>0</v>
      </c>
      <c r="G43" s="2">
        <v>2526250</v>
      </c>
      <c r="H43" s="2">
        <v>4086279.9999999986</v>
      </c>
      <c r="I43" s="2"/>
      <c r="J43" s="2">
        <v>0</v>
      </c>
      <c r="K43" s="2"/>
      <c r="L43" s="1">
        <f t="shared" ref="L43" si="36">B43+D43+F43+H43+J43</f>
        <v>21962334</v>
      </c>
      <c r="M43" s="13">
        <f t="shared" ref="M43" si="37">C43+E43+G43+I43+K43</f>
        <v>7908950</v>
      </c>
      <c r="N43" s="17">
        <f t="shared" ref="N43" si="38">L43+M43</f>
        <v>29871284</v>
      </c>
      <c r="P43" s="4" t="s">
        <v>16</v>
      </c>
      <c r="Q43" s="2">
        <v>3699</v>
      </c>
      <c r="R43" s="2">
        <v>731</v>
      </c>
      <c r="S43" s="2">
        <v>694</v>
      </c>
      <c r="T43" s="2">
        <v>0</v>
      </c>
      <c r="U43" s="2">
        <v>127</v>
      </c>
      <c r="V43" s="2">
        <v>235</v>
      </c>
      <c r="W43" s="2">
        <v>1769</v>
      </c>
      <c r="X43" s="2">
        <v>0</v>
      </c>
      <c r="Y43" s="2">
        <v>834</v>
      </c>
      <c r="Z43" s="2">
        <v>0</v>
      </c>
      <c r="AA43" s="1">
        <f t="shared" ref="AA43" si="39">Q43+S43+U43+W43+Y43</f>
        <v>7123</v>
      </c>
      <c r="AB43" s="13">
        <f t="shared" ref="AB43" si="40">R43+T43+V43+X43+Z43</f>
        <v>966</v>
      </c>
      <c r="AC43" s="17">
        <f t="shared" ref="AC43" si="41">AA43+AB43</f>
        <v>8089</v>
      </c>
      <c r="AE43" s="4" t="s">
        <v>16</v>
      </c>
      <c r="AF43" s="2">
        <f t="shared" si="35"/>
        <v>3647.3030548796974</v>
      </c>
      <c r="AG43" s="2">
        <f t="shared" si="30"/>
        <v>7363.4746922024624</v>
      </c>
      <c r="AH43" s="2">
        <f t="shared" si="30"/>
        <v>6317.9827089337177</v>
      </c>
      <c r="AI43" s="2" t="str">
        <f t="shared" si="30"/>
        <v>N.A.</v>
      </c>
      <c r="AJ43" s="2">
        <f t="shared" si="30"/>
        <v>0</v>
      </c>
      <c r="AK43" s="2">
        <f t="shared" si="30"/>
        <v>10750</v>
      </c>
      <c r="AL43" s="2">
        <f t="shared" si="30"/>
        <v>2309.9378179762571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3083.2983293556085</v>
      </c>
      <c r="AQ43" s="13">
        <f t="shared" ref="AQ43" si="43">IFERROR(M43/AB43, "N.A.")</f>
        <v>8187.31884057971</v>
      </c>
      <c r="AR43" s="14">
        <f t="shared" ref="AR43" si="44">IFERROR(N43/AC43, "N.A.")</f>
        <v>3692.8277908270493</v>
      </c>
    </row>
    <row r="44" spans="1:44" ht="15" customHeight="1" thickBot="1" x14ac:dyDescent="0.3">
      <c r="A44" s="5" t="s">
        <v>0</v>
      </c>
      <c r="B44" s="24">
        <f>B43+C43</f>
        <v>18874074</v>
      </c>
      <c r="C44" s="26"/>
      <c r="D44" s="24">
        <f>D43+E43</f>
        <v>4384680</v>
      </c>
      <c r="E44" s="26"/>
      <c r="F44" s="24">
        <f>F43+G43</f>
        <v>2526250</v>
      </c>
      <c r="G44" s="26"/>
      <c r="H44" s="24">
        <f>H43+I43</f>
        <v>4086279.9999999986</v>
      </c>
      <c r="I44" s="26"/>
      <c r="J44" s="24">
        <f>J43+K43</f>
        <v>0</v>
      </c>
      <c r="K44" s="26"/>
      <c r="L44" s="24">
        <f>L43+M43</f>
        <v>29871284</v>
      </c>
      <c r="M44" s="25"/>
      <c r="N44" s="18">
        <f>B44+D44+F44+H44+J44</f>
        <v>29871284</v>
      </c>
      <c r="P44" s="5" t="s">
        <v>0</v>
      </c>
      <c r="Q44" s="24">
        <f>Q43+R43</f>
        <v>4430</v>
      </c>
      <c r="R44" s="26"/>
      <c r="S44" s="24">
        <f>S43+T43</f>
        <v>694</v>
      </c>
      <c r="T44" s="26"/>
      <c r="U44" s="24">
        <f>U43+V43</f>
        <v>362</v>
      </c>
      <c r="V44" s="26"/>
      <c r="W44" s="24">
        <f>W43+X43</f>
        <v>1769</v>
      </c>
      <c r="X44" s="26"/>
      <c r="Y44" s="24">
        <f>Y43+Z43</f>
        <v>834</v>
      </c>
      <c r="Z44" s="26"/>
      <c r="AA44" s="24">
        <f>AA43+AB43</f>
        <v>8089</v>
      </c>
      <c r="AB44" s="25"/>
      <c r="AC44" s="18">
        <f>Q44+S44+U44+W44+Y44</f>
        <v>8089</v>
      </c>
      <c r="AE44" s="5" t="s">
        <v>0</v>
      </c>
      <c r="AF44" s="27">
        <f>IFERROR(B44/Q44,"N.A.")</f>
        <v>4260.5133182844247</v>
      </c>
      <c r="AG44" s="28"/>
      <c r="AH44" s="27">
        <f>IFERROR(D44/S44,"N.A.")</f>
        <v>6317.9827089337177</v>
      </c>
      <c r="AI44" s="28"/>
      <c r="AJ44" s="27">
        <f>IFERROR(F44/U44,"N.A.")</f>
        <v>6978.5911602209944</v>
      </c>
      <c r="AK44" s="28"/>
      <c r="AL44" s="27">
        <f>IFERROR(H44/W44,"N.A.")</f>
        <v>2309.9378179762571</v>
      </c>
      <c r="AM44" s="28"/>
      <c r="AN44" s="27">
        <f>IFERROR(J44/Y44,"N.A.")</f>
        <v>0</v>
      </c>
      <c r="AO44" s="28"/>
      <c r="AP44" s="27">
        <f>IFERROR(L44/AA44,"N.A.")</f>
        <v>3692.8277908270493</v>
      </c>
      <c r="AQ44" s="28"/>
      <c r="AR44" s="16">
        <f>IFERROR(N44/AC44, "N.A.")</f>
        <v>3692.8277908270493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897000</v>
      </c>
      <c r="C15" s="2"/>
      <c r="D15" s="2">
        <v>7406750</v>
      </c>
      <c r="E15" s="2"/>
      <c r="F15" s="2"/>
      <c r="G15" s="2"/>
      <c r="H15" s="2">
        <v>164260</v>
      </c>
      <c r="I15" s="2"/>
      <c r="J15" s="2"/>
      <c r="K15" s="2"/>
      <c r="L15" s="1">
        <f>B15+D15+F15+H15+J15</f>
        <v>8468010</v>
      </c>
      <c r="M15" s="13">
        <f>C15+E15+G15+I15+K15</f>
        <v>0</v>
      </c>
      <c r="N15" s="14">
        <f>L15+M15</f>
        <v>8468010</v>
      </c>
      <c r="P15" s="3" t="s">
        <v>12</v>
      </c>
      <c r="Q15" s="2">
        <v>690</v>
      </c>
      <c r="R15" s="2">
        <v>0</v>
      </c>
      <c r="S15" s="2">
        <v>797</v>
      </c>
      <c r="T15" s="2">
        <v>0</v>
      </c>
      <c r="U15" s="2">
        <v>0</v>
      </c>
      <c r="V15" s="2">
        <v>0</v>
      </c>
      <c r="W15" s="2">
        <v>191</v>
      </c>
      <c r="X15" s="2">
        <v>0</v>
      </c>
      <c r="Y15" s="2">
        <v>0</v>
      </c>
      <c r="Z15" s="2">
        <v>0</v>
      </c>
      <c r="AA15" s="1">
        <f>Q15+S15+U15+W15+Y15</f>
        <v>1678</v>
      </c>
      <c r="AB15" s="13">
        <f>R15+T15+V15+X15+Z15</f>
        <v>0</v>
      </c>
      <c r="AC15" s="14">
        <f>AA15+AB15</f>
        <v>1678</v>
      </c>
      <c r="AE15" s="3" t="s">
        <v>12</v>
      </c>
      <c r="AF15" s="2">
        <f>IFERROR(B15/Q15, "N.A.")</f>
        <v>1300</v>
      </c>
      <c r="AG15" s="2" t="str">
        <f t="shared" ref="AG15:AR19" si="0">IFERROR(C15/R15, "N.A.")</f>
        <v>N.A.</v>
      </c>
      <c r="AH15" s="2">
        <f t="shared" si="0"/>
        <v>9293.2873274780432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860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5046.4898688915373</v>
      </c>
      <c r="AQ15" s="13" t="str">
        <f t="shared" si="0"/>
        <v>N.A.</v>
      </c>
      <c r="AR15" s="14">
        <f t="shared" si="0"/>
        <v>5046.4898688915373</v>
      </c>
    </row>
    <row r="16" spans="1:44" ht="15" customHeight="1" thickBot="1" x14ac:dyDescent="0.3">
      <c r="A16" s="3" t="s">
        <v>13</v>
      </c>
      <c r="B16" s="2">
        <v>1500700</v>
      </c>
      <c r="C16" s="2">
        <v>1780200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1500700</v>
      </c>
      <c r="M16" s="13">
        <f t="shared" si="1"/>
        <v>1780200</v>
      </c>
      <c r="N16" s="14">
        <f t="shared" ref="N16:N18" si="2">L16+M16</f>
        <v>3280900</v>
      </c>
      <c r="P16" s="3" t="s">
        <v>13</v>
      </c>
      <c r="Q16" s="2">
        <v>349</v>
      </c>
      <c r="R16" s="2">
        <v>345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349</v>
      </c>
      <c r="AB16" s="13">
        <f t="shared" si="3"/>
        <v>345</v>
      </c>
      <c r="AC16" s="14">
        <f t="shared" ref="AC16:AC18" si="4">AA16+AB16</f>
        <v>694</v>
      </c>
      <c r="AE16" s="3" t="s">
        <v>13</v>
      </c>
      <c r="AF16" s="2">
        <f t="shared" ref="AF16:AF19" si="5">IFERROR(B16/Q16, "N.A.")</f>
        <v>4300</v>
      </c>
      <c r="AG16" s="2">
        <f t="shared" si="0"/>
        <v>5160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4300</v>
      </c>
      <c r="AQ16" s="13">
        <f t="shared" si="0"/>
        <v>5160</v>
      </c>
      <c r="AR16" s="14">
        <f t="shared" si="0"/>
        <v>4727.5216138328533</v>
      </c>
    </row>
    <row r="17" spans="1:44" ht="15" customHeight="1" thickBot="1" x14ac:dyDescent="0.3">
      <c r="A17" s="3" t="s">
        <v>14</v>
      </c>
      <c r="B17" s="2">
        <v>10076710</v>
      </c>
      <c r="C17" s="2">
        <v>26045690.000000004</v>
      </c>
      <c r="D17" s="2">
        <v>3405000</v>
      </c>
      <c r="E17" s="2"/>
      <c r="F17" s="2"/>
      <c r="G17" s="2">
        <v>8935400</v>
      </c>
      <c r="H17" s="2"/>
      <c r="I17" s="2">
        <v>1156500</v>
      </c>
      <c r="J17" s="2">
        <v>0</v>
      </c>
      <c r="K17" s="2"/>
      <c r="L17" s="1">
        <f t="shared" si="1"/>
        <v>13481710</v>
      </c>
      <c r="M17" s="13">
        <f t="shared" si="1"/>
        <v>36137590</v>
      </c>
      <c r="N17" s="14">
        <f t="shared" si="2"/>
        <v>49619300</v>
      </c>
      <c r="P17" s="3" t="s">
        <v>14</v>
      </c>
      <c r="Q17" s="2">
        <v>1142</v>
      </c>
      <c r="R17" s="2">
        <v>3434</v>
      </c>
      <c r="S17" s="2">
        <v>602</v>
      </c>
      <c r="T17" s="2">
        <v>0</v>
      </c>
      <c r="U17" s="2">
        <v>0</v>
      </c>
      <c r="V17" s="2">
        <v>694</v>
      </c>
      <c r="W17" s="2">
        <v>0</v>
      </c>
      <c r="X17" s="2">
        <v>257</v>
      </c>
      <c r="Y17" s="2">
        <v>606</v>
      </c>
      <c r="Z17" s="2">
        <v>0</v>
      </c>
      <c r="AA17" s="1">
        <f t="shared" si="3"/>
        <v>2350</v>
      </c>
      <c r="AB17" s="13">
        <f t="shared" si="3"/>
        <v>4385</v>
      </c>
      <c r="AC17" s="14">
        <f t="shared" si="4"/>
        <v>6735</v>
      </c>
      <c r="AE17" s="3" t="s">
        <v>14</v>
      </c>
      <c r="AF17" s="2">
        <f t="shared" si="5"/>
        <v>8823.7390542907178</v>
      </c>
      <c r="AG17" s="2">
        <f t="shared" si="0"/>
        <v>7584.650553290624</v>
      </c>
      <c r="AH17" s="2">
        <f t="shared" si="0"/>
        <v>5656.1461794019933</v>
      </c>
      <c r="AI17" s="2" t="str">
        <f t="shared" si="0"/>
        <v>N.A.</v>
      </c>
      <c r="AJ17" s="2" t="str">
        <f t="shared" si="0"/>
        <v>N.A.</v>
      </c>
      <c r="AK17" s="2">
        <f t="shared" si="0"/>
        <v>12875.216138328531</v>
      </c>
      <c r="AL17" s="2" t="str">
        <f t="shared" si="0"/>
        <v>N.A.</v>
      </c>
      <c r="AM17" s="2">
        <f t="shared" si="0"/>
        <v>4500</v>
      </c>
      <c r="AN17" s="2">
        <f t="shared" si="0"/>
        <v>0</v>
      </c>
      <c r="AO17" s="2" t="str">
        <f t="shared" si="0"/>
        <v>N.A.</v>
      </c>
      <c r="AP17" s="15">
        <f t="shared" si="0"/>
        <v>5736.8978723404252</v>
      </c>
      <c r="AQ17" s="13">
        <f t="shared" si="0"/>
        <v>8241.1835803876857</v>
      </c>
      <c r="AR17" s="14">
        <f t="shared" si="0"/>
        <v>7367.3793615441718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12474409.999999998</v>
      </c>
      <c r="C19" s="2">
        <v>27825890.000000004</v>
      </c>
      <c r="D19" s="2">
        <v>10811750</v>
      </c>
      <c r="E19" s="2"/>
      <c r="F19" s="2"/>
      <c r="G19" s="2">
        <v>8935400</v>
      </c>
      <c r="H19" s="2">
        <v>164260</v>
      </c>
      <c r="I19" s="2">
        <v>1156500</v>
      </c>
      <c r="J19" s="2">
        <v>0</v>
      </c>
      <c r="K19" s="2"/>
      <c r="L19" s="1">
        <f t="shared" ref="L19" si="6">B19+D19+F19+H19+J19</f>
        <v>23450420</v>
      </c>
      <c r="M19" s="13">
        <f t="shared" ref="M19" si="7">C19+E19+G19+I19+K19</f>
        <v>37917790</v>
      </c>
      <c r="N19" s="17">
        <f t="shared" ref="N19" si="8">L19+M19</f>
        <v>61368210</v>
      </c>
      <c r="P19" s="4" t="s">
        <v>16</v>
      </c>
      <c r="Q19" s="2">
        <v>2181</v>
      </c>
      <c r="R19" s="2">
        <v>3779</v>
      </c>
      <c r="S19" s="2">
        <v>1399</v>
      </c>
      <c r="T19" s="2">
        <v>0</v>
      </c>
      <c r="U19" s="2">
        <v>0</v>
      </c>
      <c r="V19" s="2">
        <v>694</v>
      </c>
      <c r="W19" s="2">
        <v>191</v>
      </c>
      <c r="X19" s="2">
        <v>257</v>
      </c>
      <c r="Y19" s="2">
        <v>606</v>
      </c>
      <c r="Z19" s="2">
        <v>0</v>
      </c>
      <c r="AA19" s="1">
        <f t="shared" ref="AA19" si="9">Q19+S19+U19+W19+Y19</f>
        <v>4377</v>
      </c>
      <c r="AB19" s="13">
        <f t="shared" ref="AB19" si="10">R19+T19+V19+X19+Z19</f>
        <v>4730</v>
      </c>
      <c r="AC19" s="14">
        <f t="shared" ref="AC19" si="11">AA19+AB19</f>
        <v>9107</v>
      </c>
      <c r="AE19" s="4" t="s">
        <v>16</v>
      </c>
      <c r="AF19" s="2">
        <f t="shared" si="5"/>
        <v>5719.5827602017416</v>
      </c>
      <c r="AG19" s="2">
        <f t="shared" si="0"/>
        <v>7363.2945223604138</v>
      </c>
      <c r="AH19" s="2">
        <f t="shared" si="0"/>
        <v>7728.1987133666908</v>
      </c>
      <c r="AI19" s="2" t="str">
        <f t="shared" si="0"/>
        <v>N.A.</v>
      </c>
      <c r="AJ19" s="2" t="str">
        <f t="shared" si="0"/>
        <v>N.A.</v>
      </c>
      <c r="AK19" s="2">
        <f t="shared" si="0"/>
        <v>12875.216138328531</v>
      </c>
      <c r="AL19" s="2">
        <f t="shared" si="0"/>
        <v>860</v>
      </c>
      <c r="AM19" s="2">
        <f t="shared" si="0"/>
        <v>4500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5357.6467900388398</v>
      </c>
      <c r="AQ19" s="13">
        <f t="shared" ref="AQ19" si="13">IFERROR(M19/AB19, "N.A.")</f>
        <v>8016.4460887949263</v>
      </c>
      <c r="AR19" s="14">
        <f t="shared" ref="AR19" si="14">IFERROR(N19/AC19, "N.A.")</f>
        <v>6738.5758207971894</v>
      </c>
    </row>
    <row r="20" spans="1:44" ht="15" customHeight="1" thickBot="1" x14ac:dyDescent="0.3">
      <c r="A20" s="5" t="s">
        <v>0</v>
      </c>
      <c r="B20" s="24">
        <f>B19+C19</f>
        <v>40300300</v>
      </c>
      <c r="C20" s="26"/>
      <c r="D20" s="24">
        <f>D19+E19</f>
        <v>10811750</v>
      </c>
      <c r="E20" s="26"/>
      <c r="F20" s="24">
        <f>F19+G19</f>
        <v>8935400</v>
      </c>
      <c r="G20" s="26"/>
      <c r="H20" s="24">
        <f>H19+I19</f>
        <v>1320760</v>
      </c>
      <c r="I20" s="26"/>
      <c r="J20" s="24">
        <f>J19+K19</f>
        <v>0</v>
      </c>
      <c r="K20" s="26"/>
      <c r="L20" s="24">
        <f>L19+M19</f>
        <v>61368210</v>
      </c>
      <c r="M20" s="25"/>
      <c r="N20" s="18">
        <f>B20+D20+F20+H20+J20</f>
        <v>61368210</v>
      </c>
      <c r="P20" s="5" t="s">
        <v>0</v>
      </c>
      <c r="Q20" s="24">
        <f>Q19+R19</f>
        <v>5960</v>
      </c>
      <c r="R20" s="26"/>
      <c r="S20" s="24">
        <f>S19+T19</f>
        <v>1399</v>
      </c>
      <c r="T20" s="26"/>
      <c r="U20" s="24">
        <f>U19+V19</f>
        <v>694</v>
      </c>
      <c r="V20" s="26"/>
      <c r="W20" s="24">
        <f>W19+X19</f>
        <v>448</v>
      </c>
      <c r="X20" s="26"/>
      <c r="Y20" s="24">
        <f>Y19+Z19</f>
        <v>606</v>
      </c>
      <c r="Z20" s="26"/>
      <c r="AA20" s="24">
        <f>AA19+AB19</f>
        <v>9107</v>
      </c>
      <c r="AB20" s="26"/>
      <c r="AC20" s="19">
        <f>Q20+S20+U20+W20+Y20</f>
        <v>9107</v>
      </c>
      <c r="AE20" s="5" t="s">
        <v>0</v>
      </c>
      <c r="AF20" s="27">
        <f>IFERROR(B20/Q20,"N.A.")</f>
        <v>6761.7953020134228</v>
      </c>
      <c r="AG20" s="28"/>
      <c r="AH20" s="27">
        <f>IFERROR(D20/S20,"N.A.")</f>
        <v>7728.1987133666908</v>
      </c>
      <c r="AI20" s="28"/>
      <c r="AJ20" s="27">
        <f>IFERROR(F20/U20,"N.A.")</f>
        <v>12875.216138328531</v>
      </c>
      <c r="AK20" s="28"/>
      <c r="AL20" s="27">
        <f>IFERROR(H20/W20,"N.A.")</f>
        <v>2948.125</v>
      </c>
      <c r="AM20" s="28"/>
      <c r="AN20" s="27">
        <f>IFERROR(J20/Y20,"N.A.")</f>
        <v>0</v>
      </c>
      <c r="AO20" s="28"/>
      <c r="AP20" s="27">
        <f>IFERROR(L20/AA20,"N.A.")</f>
        <v>6738.5758207971894</v>
      </c>
      <c r="AQ20" s="28"/>
      <c r="AR20" s="16">
        <f>IFERROR(N20/AC20, "N.A.")</f>
        <v>6738.5758207971894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897000</v>
      </c>
      <c r="C27" s="2"/>
      <c r="D27" s="2">
        <v>7406750</v>
      </c>
      <c r="E27" s="2"/>
      <c r="F27" s="2"/>
      <c r="G27" s="2"/>
      <c r="H27" s="2"/>
      <c r="I27" s="2"/>
      <c r="J27" s="2"/>
      <c r="K27" s="2"/>
      <c r="L27" s="1">
        <f>B27+D27+F27+H27+J27</f>
        <v>8303750</v>
      </c>
      <c r="M27" s="13">
        <f>C27+E27+G27+I27+K27</f>
        <v>0</v>
      </c>
      <c r="N27" s="14">
        <f>L27+M27</f>
        <v>8303750</v>
      </c>
      <c r="P27" s="3" t="s">
        <v>12</v>
      </c>
      <c r="Q27" s="2">
        <v>690</v>
      </c>
      <c r="R27" s="2">
        <v>0</v>
      </c>
      <c r="S27" s="2">
        <v>797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1487</v>
      </c>
      <c r="AB27" s="13">
        <f>R27+T27+V27+X27+Z27</f>
        <v>0</v>
      </c>
      <c r="AC27" s="14">
        <f>AA27+AB27</f>
        <v>1487</v>
      </c>
      <c r="AE27" s="3" t="s">
        <v>12</v>
      </c>
      <c r="AF27" s="2">
        <f>IFERROR(B27/Q27, "N.A.")</f>
        <v>1300</v>
      </c>
      <c r="AG27" s="2" t="str">
        <f t="shared" ref="AG27:AR31" si="15">IFERROR(C27/R27, "N.A.")</f>
        <v>N.A.</v>
      </c>
      <c r="AH27" s="2">
        <f t="shared" si="15"/>
        <v>9293.2873274780432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5584.2299932750502</v>
      </c>
      <c r="AQ27" s="13" t="str">
        <f t="shared" si="15"/>
        <v>N.A.</v>
      </c>
      <c r="AR27" s="14">
        <f t="shared" si="15"/>
        <v>5584.2299932750502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3893650</v>
      </c>
      <c r="C29" s="2">
        <v>21607690.000000004</v>
      </c>
      <c r="D29" s="2">
        <v>3405000</v>
      </c>
      <c r="E29" s="2"/>
      <c r="F29" s="2"/>
      <c r="G29" s="2">
        <v>8935400</v>
      </c>
      <c r="H29" s="2"/>
      <c r="I29" s="2"/>
      <c r="J29" s="2"/>
      <c r="K29" s="2"/>
      <c r="L29" s="1">
        <f t="shared" si="16"/>
        <v>7298650</v>
      </c>
      <c r="M29" s="13">
        <f t="shared" si="16"/>
        <v>30543090.000000004</v>
      </c>
      <c r="N29" s="14">
        <f t="shared" si="17"/>
        <v>37841740</v>
      </c>
      <c r="P29" s="3" t="s">
        <v>14</v>
      </c>
      <c r="Q29" s="2">
        <v>540</v>
      </c>
      <c r="R29" s="2">
        <v>2703</v>
      </c>
      <c r="S29" s="2">
        <v>602</v>
      </c>
      <c r="T29" s="2">
        <v>0</v>
      </c>
      <c r="U29" s="2">
        <v>0</v>
      </c>
      <c r="V29" s="2">
        <v>694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1142</v>
      </c>
      <c r="AB29" s="13">
        <f t="shared" si="18"/>
        <v>3397</v>
      </c>
      <c r="AC29" s="14">
        <f t="shared" si="19"/>
        <v>4539</v>
      </c>
      <c r="AE29" s="3" t="s">
        <v>14</v>
      </c>
      <c r="AF29" s="2">
        <f t="shared" si="20"/>
        <v>7210.4629629629626</v>
      </c>
      <c r="AG29" s="2">
        <f t="shared" si="15"/>
        <v>7993.96596374399</v>
      </c>
      <c r="AH29" s="2">
        <f t="shared" si="15"/>
        <v>5656.1461794019933</v>
      </c>
      <c r="AI29" s="2" t="str">
        <f t="shared" si="15"/>
        <v>N.A.</v>
      </c>
      <c r="AJ29" s="2" t="str">
        <f t="shared" si="15"/>
        <v>N.A.</v>
      </c>
      <c r="AK29" s="2">
        <f t="shared" si="15"/>
        <v>12875.216138328531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6391.1120840630474</v>
      </c>
      <c r="AQ29" s="13">
        <f t="shared" si="15"/>
        <v>8991.1951722107751</v>
      </c>
      <c r="AR29" s="14">
        <f t="shared" si="15"/>
        <v>8337.0213703458903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4790650</v>
      </c>
      <c r="C31" s="2">
        <v>21607690.000000004</v>
      </c>
      <c r="D31" s="2">
        <v>10811750</v>
      </c>
      <c r="E31" s="2"/>
      <c r="F31" s="2"/>
      <c r="G31" s="2">
        <v>8935400</v>
      </c>
      <c r="H31" s="2"/>
      <c r="I31" s="2"/>
      <c r="J31" s="2"/>
      <c r="K31" s="2"/>
      <c r="L31" s="1">
        <f t="shared" ref="L31" si="21">B31+D31+F31+H31+J31</f>
        <v>15602400</v>
      </c>
      <c r="M31" s="13">
        <f t="shared" ref="M31" si="22">C31+E31+G31+I31+K31</f>
        <v>30543090.000000004</v>
      </c>
      <c r="N31" s="17">
        <f t="shared" ref="N31" si="23">L31+M31</f>
        <v>46145490</v>
      </c>
      <c r="P31" s="4" t="s">
        <v>16</v>
      </c>
      <c r="Q31" s="2">
        <v>1230</v>
      </c>
      <c r="R31" s="2">
        <v>2703</v>
      </c>
      <c r="S31" s="2">
        <v>1399</v>
      </c>
      <c r="T31" s="2">
        <v>0</v>
      </c>
      <c r="U31" s="2">
        <v>0</v>
      </c>
      <c r="V31" s="2">
        <v>694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2629</v>
      </c>
      <c r="AB31" s="13">
        <f t="shared" ref="AB31" si="25">R31+T31+V31+X31+Z31</f>
        <v>3397</v>
      </c>
      <c r="AC31" s="14">
        <f t="shared" ref="AC31" si="26">AA31+AB31</f>
        <v>6026</v>
      </c>
      <c r="AE31" s="4" t="s">
        <v>16</v>
      </c>
      <c r="AF31" s="2">
        <f t="shared" si="20"/>
        <v>3894.8373983739839</v>
      </c>
      <c r="AG31" s="2">
        <f t="shared" si="15"/>
        <v>7993.96596374399</v>
      </c>
      <c r="AH31" s="2">
        <f t="shared" si="15"/>
        <v>7728.1987133666908</v>
      </c>
      <c r="AI31" s="2" t="str">
        <f t="shared" si="15"/>
        <v>N.A.</v>
      </c>
      <c r="AJ31" s="2" t="str">
        <f t="shared" si="15"/>
        <v>N.A.</v>
      </c>
      <c r="AK31" s="2">
        <f t="shared" si="15"/>
        <v>12875.216138328531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5934.728033472803</v>
      </c>
      <c r="AQ31" s="13">
        <f t="shared" ref="AQ31" si="28">IFERROR(M31/AB31, "N.A.")</f>
        <v>8991.1951722107751</v>
      </c>
      <c r="AR31" s="14">
        <f t="shared" ref="AR31" si="29">IFERROR(N31/AC31, "N.A.")</f>
        <v>7657.7314968469964</v>
      </c>
    </row>
    <row r="32" spans="1:44" ht="15" customHeight="1" thickBot="1" x14ac:dyDescent="0.3">
      <c r="A32" s="5" t="s">
        <v>0</v>
      </c>
      <c r="B32" s="24">
        <f>B31+C31</f>
        <v>26398340.000000004</v>
      </c>
      <c r="C32" s="26"/>
      <c r="D32" s="24">
        <f>D31+E31</f>
        <v>10811750</v>
      </c>
      <c r="E32" s="26"/>
      <c r="F32" s="24">
        <f>F31+G31</f>
        <v>8935400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46145490</v>
      </c>
      <c r="M32" s="25"/>
      <c r="N32" s="18">
        <f>B32+D32+F32+H32+J32</f>
        <v>46145490</v>
      </c>
      <c r="P32" s="5" t="s">
        <v>0</v>
      </c>
      <c r="Q32" s="24">
        <f>Q31+R31</f>
        <v>3933</v>
      </c>
      <c r="R32" s="26"/>
      <c r="S32" s="24">
        <f>S31+T31</f>
        <v>1399</v>
      </c>
      <c r="T32" s="26"/>
      <c r="U32" s="24">
        <f>U31+V31</f>
        <v>694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6026</v>
      </c>
      <c r="AB32" s="26"/>
      <c r="AC32" s="19">
        <f>Q32+S32+U32+W32+Y32</f>
        <v>6026</v>
      </c>
      <c r="AE32" s="5" t="s">
        <v>0</v>
      </c>
      <c r="AF32" s="27">
        <f>IFERROR(B32/Q32,"N.A.")</f>
        <v>6712.0111873887627</v>
      </c>
      <c r="AG32" s="28"/>
      <c r="AH32" s="27">
        <f>IFERROR(D32/S32,"N.A.")</f>
        <v>7728.1987133666908</v>
      </c>
      <c r="AI32" s="28"/>
      <c r="AJ32" s="27">
        <f>IFERROR(F32/U32,"N.A.")</f>
        <v>12875.216138328531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7657.7314968469964</v>
      </c>
      <c r="AQ32" s="28"/>
      <c r="AR32" s="16">
        <f>IFERROR(N32/AC32, "N.A.")</f>
        <v>7657.7314968469964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164260</v>
      </c>
      <c r="I39" s="2"/>
      <c r="J39" s="2"/>
      <c r="K39" s="2"/>
      <c r="L39" s="1">
        <f>B39+D39+F39+H39+J39</f>
        <v>164260</v>
      </c>
      <c r="M39" s="13">
        <f>C39+E39+G39+I39+K39</f>
        <v>0</v>
      </c>
      <c r="N39" s="14">
        <f>L39+M39</f>
        <v>164260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191</v>
      </c>
      <c r="X39" s="2">
        <v>0</v>
      </c>
      <c r="Y39" s="2">
        <v>0</v>
      </c>
      <c r="Z39" s="2">
        <v>0</v>
      </c>
      <c r="AA39" s="1">
        <f>Q39+S39+U39+W39+Y39</f>
        <v>191</v>
      </c>
      <c r="AB39" s="13">
        <f>R39+T39+V39+X39+Z39</f>
        <v>0</v>
      </c>
      <c r="AC39" s="14">
        <f>AA39+AB39</f>
        <v>191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860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860</v>
      </c>
      <c r="AQ39" s="13" t="str">
        <f t="shared" si="30"/>
        <v>N.A.</v>
      </c>
      <c r="AR39" s="14">
        <f t="shared" si="30"/>
        <v>860</v>
      </c>
    </row>
    <row r="40" spans="1:44" ht="15" customHeight="1" thickBot="1" x14ac:dyDescent="0.3">
      <c r="A40" s="3" t="s">
        <v>13</v>
      </c>
      <c r="B40" s="2">
        <v>1500700</v>
      </c>
      <c r="C40" s="2">
        <v>1780200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1500700</v>
      </c>
      <c r="M40" s="13">
        <f t="shared" si="31"/>
        <v>1780200</v>
      </c>
      <c r="N40" s="14">
        <f t="shared" ref="N40:N42" si="32">L40+M40</f>
        <v>3280900</v>
      </c>
      <c r="P40" s="3" t="s">
        <v>13</v>
      </c>
      <c r="Q40" s="2">
        <v>349</v>
      </c>
      <c r="R40" s="2">
        <v>345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349</v>
      </c>
      <c r="AB40" s="13">
        <f t="shared" si="33"/>
        <v>345</v>
      </c>
      <c r="AC40" s="14">
        <f t="shared" ref="AC40:AC42" si="34">AA40+AB40</f>
        <v>694</v>
      </c>
      <c r="AE40" s="3" t="s">
        <v>13</v>
      </c>
      <c r="AF40" s="2">
        <f t="shared" ref="AF40:AF43" si="35">IFERROR(B40/Q40, "N.A.")</f>
        <v>4300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4300</v>
      </c>
      <c r="AQ40" s="13">
        <f t="shared" si="30"/>
        <v>5160</v>
      </c>
      <c r="AR40" s="14">
        <f t="shared" si="30"/>
        <v>4727.5216138328533</v>
      </c>
    </row>
    <row r="41" spans="1:44" ht="15" customHeight="1" thickBot="1" x14ac:dyDescent="0.3">
      <c r="A41" s="3" t="s">
        <v>14</v>
      </c>
      <c r="B41" s="2">
        <v>6183060</v>
      </c>
      <c r="C41" s="2">
        <v>4438000</v>
      </c>
      <c r="D41" s="2"/>
      <c r="E41" s="2"/>
      <c r="F41" s="2"/>
      <c r="G41" s="2"/>
      <c r="H41" s="2"/>
      <c r="I41" s="2">
        <v>1156500</v>
      </c>
      <c r="J41" s="2">
        <v>0</v>
      </c>
      <c r="K41" s="2"/>
      <c r="L41" s="1">
        <f t="shared" si="31"/>
        <v>6183060</v>
      </c>
      <c r="M41" s="13">
        <f t="shared" si="31"/>
        <v>5594500</v>
      </c>
      <c r="N41" s="14">
        <f t="shared" si="32"/>
        <v>11777560</v>
      </c>
      <c r="P41" s="3" t="s">
        <v>14</v>
      </c>
      <c r="Q41" s="2">
        <v>602</v>
      </c>
      <c r="R41" s="2">
        <v>731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257</v>
      </c>
      <c r="Y41" s="2">
        <v>606</v>
      </c>
      <c r="Z41" s="2">
        <v>0</v>
      </c>
      <c r="AA41" s="1">
        <f t="shared" si="33"/>
        <v>1208</v>
      </c>
      <c r="AB41" s="13">
        <f t="shared" si="33"/>
        <v>988</v>
      </c>
      <c r="AC41" s="14">
        <f t="shared" si="34"/>
        <v>2196</v>
      </c>
      <c r="AE41" s="3" t="s">
        <v>14</v>
      </c>
      <c r="AF41" s="2">
        <f t="shared" si="35"/>
        <v>10270.863787375416</v>
      </c>
      <c r="AG41" s="2">
        <f t="shared" si="30"/>
        <v>6071.1354309165527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4500</v>
      </c>
      <c r="AN41" s="2">
        <f t="shared" si="30"/>
        <v>0</v>
      </c>
      <c r="AO41" s="2" t="str">
        <f t="shared" si="30"/>
        <v>N.A.</v>
      </c>
      <c r="AP41" s="15">
        <f t="shared" si="30"/>
        <v>5118.4271523178804</v>
      </c>
      <c r="AQ41" s="13">
        <f t="shared" si="30"/>
        <v>5662.4493927125504</v>
      </c>
      <c r="AR41" s="14">
        <f t="shared" si="30"/>
        <v>5363.1876138433518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7683760</v>
      </c>
      <c r="C43" s="2">
        <v>6218200.0000000009</v>
      </c>
      <c r="D43" s="2"/>
      <c r="E43" s="2"/>
      <c r="F43" s="2"/>
      <c r="G43" s="2"/>
      <c r="H43" s="2">
        <v>164260</v>
      </c>
      <c r="I43" s="2">
        <v>1156500</v>
      </c>
      <c r="J43" s="2">
        <v>0</v>
      </c>
      <c r="K43" s="2"/>
      <c r="L43" s="1">
        <f t="shared" ref="L43" si="36">B43+D43+F43+H43+J43</f>
        <v>7848020</v>
      </c>
      <c r="M43" s="13">
        <f t="shared" ref="M43" si="37">C43+E43+G43+I43+K43</f>
        <v>7374700.0000000009</v>
      </c>
      <c r="N43" s="17">
        <f t="shared" ref="N43" si="38">L43+M43</f>
        <v>15222720</v>
      </c>
      <c r="P43" s="4" t="s">
        <v>16</v>
      </c>
      <c r="Q43" s="2">
        <v>951</v>
      </c>
      <c r="R43" s="2">
        <v>1076</v>
      </c>
      <c r="S43" s="2">
        <v>0</v>
      </c>
      <c r="T43" s="2">
        <v>0</v>
      </c>
      <c r="U43" s="2">
        <v>0</v>
      </c>
      <c r="V43" s="2">
        <v>0</v>
      </c>
      <c r="W43" s="2">
        <v>191</v>
      </c>
      <c r="X43" s="2">
        <v>257</v>
      </c>
      <c r="Y43" s="2">
        <v>606</v>
      </c>
      <c r="Z43" s="2">
        <v>0</v>
      </c>
      <c r="AA43" s="1">
        <f t="shared" ref="AA43" si="39">Q43+S43+U43+W43+Y43</f>
        <v>1748</v>
      </c>
      <c r="AB43" s="13">
        <f t="shared" ref="AB43" si="40">R43+T43+V43+X43+Z43</f>
        <v>1333</v>
      </c>
      <c r="AC43" s="17">
        <f t="shared" ref="AC43" si="41">AA43+AB43</f>
        <v>3081</v>
      </c>
      <c r="AE43" s="4" t="s">
        <v>16</v>
      </c>
      <c r="AF43" s="2">
        <f t="shared" si="35"/>
        <v>8079.6635120925339</v>
      </c>
      <c r="AG43" s="2">
        <f t="shared" si="30"/>
        <v>5778.9962825278817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860</v>
      </c>
      <c r="AM43" s="2">
        <f t="shared" si="30"/>
        <v>4500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4489.713958810069</v>
      </c>
      <c r="AQ43" s="13">
        <f t="shared" ref="AQ43" si="43">IFERROR(M43/AB43, "N.A.")</f>
        <v>5532.4081020255071</v>
      </c>
      <c r="AR43" s="14">
        <f t="shared" ref="AR43" si="44">IFERROR(N43/AC43, "N.A.")</f>
        <v>4940.8373904576438</v>
      </c>
    </row>
    <row r="44" spans="1:44" ht="15" customHeight="1" thickBot="1" x14ac:dyDescent="0.3">
      <c r="A44" s="5" t="s">
        <v>0</v>
      </c>
      <c r="B44" s="24">
        <f>B43+C43</f>
        <v>13901960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1320760</v>
      </c>
      <c r="I44" s="26"/>
      <c r="J44" s="24">
        <f>J43+K43</f>
        <v>0</v>
      </c>
      <c r="K44" s="26"/>
      <c r="L44" s="24">
        <f>L43+M43</f>
        <v>15222720</v>
      </c>
      <c r="M44" s="25"/>
      <c r="N44" s="18">
        <f>B44+D44+F44+H44+J44</f>
        <v>15222720</v>
      </c>
      <c r="P44" s="5" t="s">
        <v>0</v>
      </c>
      <c r="Q44" s="24">
        <f>Q43+R43</f>
        <v>2027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448</v>
      </c>
      <c r="X44" s="26"/>
      <c r="Y44" s="24">
        <f>Y43+Z43</f>
        <v>606</v>
      </c>
      <c r="Z44" s="26"/>
      <c r="AA44" s="24">
        <f>AA43+AB43</f>
        <v>3081</v>
      </c>
      <c r="AB44" s="25"/>
      <c r="AC44" s="18">
        <f>Q44+S44+U44+W44+Y44</f>
        <v>3081</v>
      </c>
      <c r="AE44" s="5" t="s">
        <v>0</v>
      </c>
      <c r="AF44" s="27">
        <f>IFERROR(B44/Q44,"N.A.")</f>
        <v>6858.3917118894915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2948.125</v>
      </c>
      <c r="AM44" s="28"/>
      <c r="AN44" s="27">
        <f>IFERROR(J44/Y44,"N.A.")</f>
        <v>0</v>
      </c>
      <c r="AO44" s="28"/>
      <c r="AP44" s="27">
        <f>IFERROR(L44/AA44,"N.A.")</f>
        <v>4940.8373904576438</v>
      </c>
      <c r="AQ44" s="28"/>
      <c r="AR44" s="16">
        <f>IFERROR(N44/AC44, "N.A.")</f>
        <v>4940.8373904576438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32729007.000000011</v>
      </c>
      <c r="C15" s="2"/>
      <c r="D15" s="2">
        <v>11519495.000000002</v>
      </c>
      <c r="E15" s="2"/>
      <c r="F15" s="2">
        <v>32734289.999999993</v>
      </c>
      <c r="G15" s="2"/>
      <c r="H15" s="2">
        <v>41231165</v>
      </c>
      <c r="I15" s="2"/>
      <c r="J15" s="2">
        <v>0</v>
      </c>
      <c r="K15" s="2"/>
      <c r="L15" s="1">
        <f>B15+D15+F15+H15+J15</f>
        <v>118213957</v>
      </c>
      <c r="M15" s="13">
        <f>C15+E15+G15+I15+K15</f>
        <v>0</v>
      </c>
      <c r="N15" s="14">
        <f>L15+M15</f>
        <v>118213957</v>
      </c>
      <c r="P15" s="3" t="s">
        <v>12</v>
      </c>
      <c r="Q15" s="2">
        <v>9537</v>
      </c>
      <c r="R15" s="2">
        <v>0</v>
      </c>
      <c r="S15" s="2">
        <v>2561</v>
      </c>
      <c r="T15" s="2">
        <v>0</v>
      </c>
      <c r="U15" s="2">
        <v>3942</v>
      </c>
      <c r="V15" s="2">
        <v>0</v>
      </c>
      <c r="W15" s="2">
        <v>11784</v>
      </c>
      <c r="X15" s="2">
        <v>0</v>
      </c>
      <c r="Y15" s="2">
        <v>1872</v>
      </c>
      <c r="Z15" s="2">
        <v>0</v>
      </c>
      <c r="AA15" s="1">
        <f>Q15+S15+U15+W15+Y15</f>
        <v>29696</v>
      </c>
      <c r="AB15" s="13">
        <f>R15+T15+V15+X15+Z15</f>
        <v>0</v>
      </c>
      <c r="AC15" s="14">
        <f>AA15+AB15</f>
        <v>29696</v>
      </c>
      <c r="AE15" s="3" t="s">
        <v>12</v>
      </c>
      <c r="AF15" s="2">
        <f>IFERROR(B15/Q15, "N.A.")</f>
        <v>3431.792702107582</v>
      </c>
      <c r="AG15" s="2" t="str">
        <f t="shared" ref="AG15:AR19" si="0">IFERROR(C15/R15, "N.A.")</f>
        <v>N.A.</v>
      </c>
      <c r="AH15" s="2">
        <f t="shared" si="0"/>
        <v>4498.0456852791885</v>
      </c>
      <c r="AI15" s="2" t="str">
        <f t="shared" si="0"/>
        <v>N.A.</v>
      </c>
      <c r="AJ15" s="2">
        <f t="shared" si="0"/>
        <v>8303.9802130898006</v>
      </c>
      <c r="AK15" s="2" t="str">
        <f t="shared" si="0"/>
        <v>N.A.</v>
      </c>
      <c r="AL15" s="2">
        <f t="shared" si="0"/>
        <v>3498.910811269518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3980.8040476831898</v>
      </c>
      <c r="AQ15" s="13" t="str">
        <f t="shared" si="0"/>
        <v>N.A.</v>
      </c>
      <c r="AR15" s="14">
        <f t="shared" si="0"/>
        <v>3980.8040476831898</v>
      </c>
    </row>
    <row r="16" spans="1:44" ht="15" customHeight="1" thickBot="1" x14ac:dyDescent="0.3">
      <c r="A16" s="3" t="s">
        <v>13</v>
      </c>
      <c r="B16" s="2">
        <v>13810984.999999998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13810984.999999998</v>
      </c>
      <c r="M16" s="13">
        <f t="shared" si="1"/>
        <v>0</v>
      </c>
      <c r="N16" s="14">
        <f t="shared" ref="N16:N18" si="2">L16+M16</f>
        <v>13810984.999999998</v>
      </c>
      <c r="P16" s="3" t="s">
        <v>13</v>
      </c>
      <c r="Q16" s="2">
        <v>4815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4815</v>
      </c>
      <c r="AB16" s="13">
        <f t="shared" si="3"/>
        <v>0</v>
      </c>
      <c r="AC16" s="14">
        <f t="shared" ref="AC16:AC18" si="4">AA16+AB16</f>
        <v>4815</v>
      </c>
      <c r="AE16" s="3" t="s">
        <v>13</v>
      </c>
      <c r="AF16" s="2">
        <f t="shared" ref="AF16:AF19" si="5">IFERROR(B16/Q16, "N.A.")</f>
        <v>2868.3250259605397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2868.3250259605397</v>
      </c>
      <c r="AQ16" s="13" t="str">
        <f t="shared" si="0"/>
        <v>N.A.</v>
      </c>
      <c r="AR16" s="14">
        <f t="shared" si="0"/>
        <v>2868.3250259605397</v>
      </c>
    </row>
    <row r="17" spans="1:44" ht="15" customHeight="1" thickBot="1" x14ac:dyDescent="0.3">
      <c r="A17" s="3" t="s">
        <v>14</v>
      </c>
      <c r="B17" s="2">
        <v>59901879</v>
      </c>
      <c r="C17" s="2">
        <v>314524428</v>
      </c>
      <c r="D17" s="2">
        <v>15700450</v>
      </c>
      <c r="E17" s="2">
        <v>3371200</v>
      </c>
      <c r="F17" s="2"/>
      <c r="G17" s="2">
        <v>28638899.999999996</v>
      </c>
      <c r="H17" s="2"/>
      <c r="I17" s="2">
        <v>26298735</v>
      </c>
      <c r="J17" s="2">
        <v>0</v>
      </c>
      <c r="K17" s="2"/>
      <c r="L17" s="1">
        <f t="shared" si="1"/>
        <v>75602329</v>
      </c>
      <c r="M17" s="13">
        <f t="shared" si="1"/>
        <v>372833263</v>
      </c>
      <c r="N17" s="14">
        <f t="shared" si="2"/>
        <v>448435592</v>
      </c>
      <c r="P17" s="3" t="s">
        <v>14</v>
      </c>
      <c r="Q17" s="2">
        <v>14157</v>
      </c>
      <c r="R17" s="2">
        <v>49293</v>
      </c>
      <c r="S17" s="2">
        <v>3122</v>
      </c>
      <c r="T17" s="2">
        <v>224</v>
      </c>
      <c r="U17" s="2">
        <v>0</v>
      </c>
      <c r="V17" s="2">
        <v>3397</v>
      </c>
      <c r="W17" s="2">
        <v>0</v>
      </c>
      <c r="X17" s="2">
        <v>4236</v>
      </c>
      <c r="Y17" s="2">
        <v>3725</v>
      </c>
      <c r="Z17" s="2">
        <v>0</v>
      </c>
      <c r="AA17" s="1">
        <f t="shared" si="3"/>
        <v>21004</v>
      </c>
      <c r="AB17" s="13">
        <f t="shared" si="3"/>
        <v>57150</v>
      </c>
      <c r="AC17" s="14">
        <f t="shared" si="4"/>
        <v>78154</v>
      </c>
      <c r="AE17" s="3" t="s">
        <v>14</v>
      </c>
      <c r="AF17" s="2">
        <f t="shared" si="5"/>
        <v>4231.2551388005932</v>
      </c>
      <c r="AG17" s="2">
        <f t="shared" si="0"/>
        <v>6380.7118252084474</v>
      </c>
      <c r="AH17" s="2">
        <f t="shared" si="0"/>
        <v>5028.9718129404228</v>
      </c>
      <c r="AI17" s="2">
        <f t="shared" si="0"/>
        <v>15050</v>
      </c>
      <c r="AJ17" s="2" t="str">
        <f t="shared" si="0"/>
        <v>N.A.</v>
      </c>
      <c r="AK17" s="2">
        <f t="shared" si="0"/>
        <v>8430.6446864880763</v>
      </c>
      <c r="AL17" s="2" t="str">
        <f t="shared" si="0"/>
        <v>N.A.</v>
      </c>
      <c r="AM17" s="2">
        <f t="shared" si="0"/>
        <v>6208.3888101983002</v>
      </c>
      <c r="AN17" s="2">
        <f t="shared" si="0"/>
        <v>0</v>
      </c>
      <c r="AO17" s="2" t="str">
        <f t="shared" si="0"/>
        <v>N.A.</v>
      </c>
      <c r="AP17" s="15">
        <f t="shared" si="0"/>
        <v>3599.4252999428682</v>
      </c>
      <c r="AQ17" s="13">
        <f t="shared" si="0"/>
        <v>6523.7666316710411</v>
      </c>
      <c r="AR17" s="14">
        <f t="shared" si="0"/>
        <v>5737.8456892801396</v>
      </c>
    </row>
    <row r="18" spans="1:44" ht="15" customHeight="1" thickBot="1" x14ac:dyDescent="0.3">
      <c r="A18" s="3" t="s">
        <v>15</v>
      </c>
      <c r="B18" s="2">
        <v>7949142</v>
      </c>
      <c r="C18" s="2"/>
      <c r="D18" s="2">
        <v>4727420</v>
      </c>
      <c r="E18" s="2"/>
      <c r="F18" s="2"/>
      <c r="G18" s="2">
        <v>5051482</v>
      </c>
      <c r="H18" s="2">
        <v>7202677.9999999981</v>
      </c>
      <c r="I18" s="2"/>
      <c r="J18" s="2">
        <v>0</v>
      </c>
      <c r="K18" s="2"/>
      <c r="L18" s="1">
        <f t="shared" si="1"/>
        <v>19879240</v>
      </c>
      <c r="M18" s="13">
        <f t="shared" si="1"/>
        <v>5051482</v>
      </c>
      <c r="N18" s="14">
        <f t="shared" si="2"/>
        <v>24930722</v>
      </c>
      <c r="P18" s="3" t="s">
        <v>15</v>
      </c>
      <c r="Q18" s="2">
        <v>2855</v>
      </c>
      <c r="R18" s="2">
        <v>0</v>
      </c>
      <c r="S18" s="2">
        <v>1195</v>
      </c>
      <c r="T18" s="2">
        <v>0</v>
      </c>
      <c r="U18" s="2">
        <v>0</v>
      </c>
      <c r="V18" s="2">
        <v>1761</v>
      </c>
      <c r="W18" s="2">
        <v>2995</v>
      </c>
      <c r="X18" s="2">
        <v>0</v>
      </c>
      <c r="Y18" s="2">
        <v>1480</v>
      </c>
      <c r="Z18" s="2">
        <v>0</v>
      </c>
      <c r="AA18" s="1">
        <f t="shared" si="3"/>
        <v>8525</v>
      </c>
      <c r="AB18" s="13">
        <f t="shared" si="3"/>
        <v>1761</v>
      </c>
      <c r="AC18" s="17">
        <f t="shared" si="4"/>
        <v>10286</v>
      </c>
      <c r="AE18" s="3" t="s">
        <v>15</v>
      </c>
      <c r="AF18" s="2">
        <f t="shared" si="5"/>
        <v>2784.2879159369527</v>
      </c>
      <c r="AG18" s="2" t="str">
        <f t="shared" si="0"/>
        <v>N.A.</v>
      </c>
      <c r="AH18" s="2">
        <f t="shared" si="0"/>
        <v>3956</v>
      </c>
      <c r="AI18" s="2" t="str">
        <f t="shared" si="0"/>
        <v>N.A.</v>
      </c>
      <c r="AJ18" s="2" t="str">
        <f t="shared" si="0"/>
        <v>N.A.</v>
      </c>
      <c r="AK18" s="2">
        <f t="shared" si="0"/>
        <v>2868.5303804656446</v>
      </c>
      <c r="AL18" s="2">
        <f t="shared" si="0"/>
        <v>2404.9008347245403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2331.875659824047</v>
      </c>
      <c r="AQ18" s="13">
        <f t="shared" si="0"/>
        <v>2868.5303804656446</v>
      </c>
      <c r="AR18" s="14">
        <f t="shared" si="0"/>
        <v>2423.7528679758898</v>
      </c>
    </row>
    <row r="19" spans="1:44" ht="15" customHeight="1" thickBot="1" x14ac:dyDescent="0.3">
      <c r="A19" s="4" t="s">
        <v>16</v>
      </c>
      <c r="B19" s="2">
        <v>114391013.00000001</v>
      </c>
      <c r="C19" s="2">
        <v>314524428</v>
      </c>
      <c r="D19" s="2">
        <v>31947365</v>
      </c>
      <c r="E19" s="2">
        <v>3371200</v>
      </c>
      <c r="F19" s="2">
        <v>32734289.999999993</v>
      </c>
      <c r="G19" s="2">
        <v>33690381.999999993</v>
      </c>
      <c r="H19" s="2">
        <v>48433842.999999993</v>
      </c>
      <c r="I19" s="2">
        <v>26298735</v>
      </c>
      <c r="J19" s="2">
        <v>0</v>
      </c>
      <c r="K19" s="2"/>
      <c r="L19" s="1">
        <f t="shared" ref="L19" si="6">B19+D19+F19+H19+J19</f>
        <v>227506511</v>
      </c>
      <c r="M19" s="13">
        <f t="shared" ref="M19" si="7">C19+E19+G19+I19+K19</f>
        <v>377884745</v>
      </c>
      <c r="N19" s="17">
        <f t="shared" ref="N19" si="8">L19+M19</f>
        <v>605391256</v>
      </c>
      <c r="P19" s="4" t="s">
        <v>16</v>
      </c>
      <c r="Q19" s="2">
        <v>31364</v>
      </c>
      <c r="R19" s="2">
        <v>49293</v>
      </c>
      <c r="S19" s="2">
        <v>6878</v>
      </c>
      <c r="T19" s="2">
        <v>224</v>
      </c>
      <c r="U19" s="2">
        <v>3942</v>
      </c>
      <c r="V19" s="2">
        <v>5158</v>
      </c>
      <c r="W19" s="2">
        <v>14779</v>
      </c>
      <c r="X19" s="2">
        <v>4236</v>
      </c>
      <c r="Y19" s="2">
        <v>7077</v>
      </c>
      <c r="Z19" s="2">
        <v>0</v>
      </c>
      <c r="AA19" s="1">
        <f t="shared" ref="AA19" si="9">Q19+S19+U19+W19+Y19</f>
        <v>64040</v>
      </c>
      <c r="AB19" s="13">
        <f t="shared" ref="AB19" si="10">R19+T19+V19+X19+Z19</f>
        <v>58911</v>
      </c>
      <c r="AC19" s="14">
        <f t="shared" ref="AC19" si="11">AA19+AB19</f>
        <v>122951</v>
      </c>
      <c r="AE19" s="4" t="s">
        <v>16</v>
      </c>
      <c r="AF19" s="2">
        <f t="shared" si="5"/>
        <v>3647.207403392425</v>
      </c>
      <c r="AG19" s="2">
        <f t="shared" si="0"/>
        <v>6380.7118252084474</v>
      </c>
      <c r="AH19" s="2">
        <f t="shared" si="0"/>
        <v>4644.8626054085489</v>
      </c>
      <c r="AI19" s="2">
        <f t="shared" si="0"/>
        <v>15050</v>
      </c>
      <c r="AJ19" s="2">
        <f t="shared" si="0"/>
        <v>8303.9802130898006</v>
      </c>
      <c r="AK19" s="2">
        <f t="shared" si="0"/>
        <v>6531.6754556029455</v>
      </c>
      <c r="AL19" s="2">
        <f t="shared" si="0"/>
        <v>3277.2070505446914</v>
      </c>
      <c r="AM19" s="2">
        <f t="shared" si="0"/>
        <v>6208.3888101983002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3552.5688788257339</v>
      </c>
      <c r="AQ19" s="13">
        <f t="shared" ref="AQ19" si="13">IFERROR(M19/AB19, "N.A.")</f>
        <v>6414.502300079781</v>
      </c>
      <c r="AR19" s="14">
        <f t="shared" ref="AR19" si="14">IFERROR(N19/AC19, "N.A.")</f>
        <v>4923.8416604988979</v>
      </c>
    </row>
    <row r="20" spans="1:44" ht="15" customHeight="1" thickBot="1" x14ac:dyDescent="0.3">
      <c r="A20" s="5" t="s">
        <v>0</v>
      </c>
      <c r="B20" s="24">
        <f>B19+C19</f>
        <v>428915441</v>
      </c>
      <c r="C20" s="26"/>
      <c r="D20" s="24">
        <f>D19+E19</f>
        <v>35318565</v>
      </c>
      <c r="E20" s="26"/>
      <c r="F20" s="24">
        <f>F19+G19</f>
        <v>66424671.999999985</v>
      </c>
      <c r="G20" s="26"/>
      <c r="H20" s="24">
        <f>H19+I19</f>
        <v>74732578</v>
      </c>
      <c r="I20" s="26"/>
      <c r="J20" s="24">
        <f>J19+K19</f>
        <v>0</v>
      </c>
      <c r="K20" s="26"/>
      <c r="L20" s="24">
        <f>L19+M19</f>
        <v>605391256</v>
      </c>
      <c r="M20" s="25"/>
      <c r="N20" s="18">
        <f>B20+D20+F20+H20+J20</f>
        <v>605391256</v>
      </c>
      <c r="P20" s="5" t="s">
        <v>0</v>
      </c>
      <c r="Q20" s="24">
        <f>Q19+R19</f>
        <v>80657</v>
      </c>
      <c r="R20" s="26"/>
      <c r="S20" s="24">
        <f>S19+T19</f>
        <v>7102</v>
      </c>
      <c r="T20" s="26"/>
      <c r="U20" s="24">
        <f>U19+V19</f>
        <v>9100</v>
      </c>
      <c r="V20" s="26"/>
      <c r="W20" s="24">
        <f>W19+X19</f>
        <v>19015</v>
      </c>
      <c r="X20" s="26"/>
      <c r="Y20" s="24">
        <f>Y19+Z19</f>
        <v>7077</v>
      </c>
      <c r="Z20" s="26"/>
      <c r="AA20" s="24">
        <f>AA19+AB19</f>
        <v>122951</v>
      </c>
      <c r="AB20" s="26"/>
      <c r="AC20" s="19">
        <f>Q20+S20+U20+W20+Y20</f>
        <v>122951</v>
      </c>
      <c r="AE20" s="5" t="s">
        <v>0</v>
      </c>
      <c r="AF20" s="27">
        <f>IFERROR(B20/Q20,"N.A.")</f>
        <v>5317.7708196436761</v>
      </c>
      <c r="AG20" s="28"/>
      <c r="AH20" s="27">
        <f>IFERROR(D20/S20,"N.A.")</f>
        <v>4973.0449169248095</v>
      </c>
      <c r="AI20" s="28"/>
      <c r="AJ20" s="27">
        <f>IFERROR(F20/U20,"N.A.")</f>
        <v>7299.4145054945038</v>
      </c>
      <c r="AK20" s="28"/>
      <c r="AL20" s="27">
        <f>IFERROR(H20/W20,"N.A.")</f>
        <v>3930.1907967394163</v>
      </c>
      <c r="AM20" s="28"/>
      <c r="AN20" s="27">
        <f>IFERROR(J20/Y20,"N.A.")</f>
        <v>0</v>
      </c>
      <c r="AO20" s="28"/>
      <c r="AP20" s="27">
        <f>IFERROR(L20/AA20,"N.A.")</f>
        <v>4923.8416604988979</v>
      </c>
      <c r="AQ20" s="28"/>
      <c r="AR20" s="16">
        <f>IFERROR(N20/AC20, "N.A.")</f>
        <v>4923.8416604988979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23659900</v>
      </c>
      <c r="C27" s="2"/>
      <c r="D27" s="2">
        <v>9566495</v>
      </c>
      <c r="E27" s="2"/>
      <c r="F27" s="2">
        <v>26893769.999999996</v>
      </c>
      <c r="G27" s="2"/>
      <c r="H27" s="2">
        <v>27823875</v>
      </c>
      <c r="I27" s="2"/>
      <c r="J27" s="2">
        <v>0</v>
      </c>
      <c r="K27" s="2"/>
      <c r="L27" s="1">
        <f>B27+D27+F27+H27+J27</f>
        <v>87944040</v>
      </c>
      <c r="M27" s="13">
        <f>C27+E27+G27+I27+K27</f>
        <v>0</v>
      </c>
      <c r="N27" s="14">
        <f>L27+M27</f>
        <v>87944040</v>
      </c>
      <c r="P27" s="3" t="s">
        <v>12</v>
      </c>
      <c r="Q27" s="2">
        <v>6096</v>
      </c>
      <c r="R27" s="2">
        <v>0</v>
      </c>
      <c r="S27" s="2">
        <v>2344</v>
      </c>
      <c r="T27" s="2">
        <v>0</v>
      </c>
      <c r="U27" s="2">
        <v>3243</v>
      </c>
      <c r="V27" s="2">
        <v>0</v>
      </c>
      <c r="W27" s="2">
        <v>5977</v>
      </c>
      <c r="X27" s="2">
        <v>0</v>
      </c>
      <c r="Y27" s="2">
        <v>847</v>
      </c>
      <c r="Z27" s="2">
        <v>0</v>
      </c>
      <c r="AA27" s="1">
        <f>Q27+S27+U27+W27+Y27</f>
        <v>18507</v>
      </c>
      <c r="AB27" s="13">
        <f>R27+T27+V27+X27+Z27</f>
        <v>0</v>
      </c>
      <c r="AC27" s="14">
        <f>AA27+AB27</f>
        <v>18507</v>
      </c>
      <c r="AE27" s="3" t="s">
        <v>12</v>
      </c>
      <c r="AF27" s="2">
        <f>IFERROR(B27/Q27, "N.A.")</f>
        <v>3881.2171916010498</v>
      </c>
      <c r="AG27" s="2" t="str">
        <f t="shared" ref="AG27:AR31" si="15">IFERROR(C27/R27, "N.A.")</f>
        <v>N.A.</v>
      </c>
      <c r="AH27" s="2">
        <f t="shared" si="15"/>
        <v>4081.2691979522183</v>
      </c>
      <c r="AI27" s="2" t="str">
        <f t="shared" si="15"/>
        <v>N.A.</v>
      </c>
      <c r="AJ27" s="2">
        <f t="shared" si="15"/>
        <v>8292.8677150786298</v>
      </c>
      <c r="AK27" s="2" t="str">
        <f t="shared" si="15"/>
        <v>N.A.</v>
      </c>
      <c r="AL27" s="2">
        <f t="shared" si="15"/>
        <v>4655.1572695332106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4751.9338628627002</v>
      </c>
      <c r="AQ27" s="13" t="str">
        <f t="shared" si="15"/>
        <v>N.A.</v>
      </c>
      <c r="AR27" s="14">
        <f t="shared" si="15"/>
        <v>4751.9338628627002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37959624</v>
      </c>
      <c r="C29" s="2">
        <v>169483222.00000003</v>
      </c>
      <c r="D29" s="2">
        <v>8183450</v>
      </c>
      <c r="E29" s="2">
        <v>3371200</v>
      </c>
      <c r="F29" s="2"/>
      <c r="G29" s="2">
        <v>28638899.999999993</v>
      </c>
      <c r="H29" s="2"/>
      <c r="I29" s="2">
        <v>18499625</v>
      </c>
      <c r="J29" s="2">
        <v>0</v>
      </c>
      <c r="K29" s="2"/>
      <c r="L29" s="1">
        <f t="shared" si="16"/>
        <v>46143074</v>
      </c>
      <c r="M29" s="13">
        <f t="shared" si="16"/>
        <v>219992947.00000003</v>
      </c>
      <c r="N29" s="14">
        <f t="shared" si="17"/>
        <v>266136021.00000003</v>
      </c>
      <c r="P29" s="3" t="s">
        <v>14</v>
      </c>
      <c r="Q29" s="2">
        <v>8194</v>
      </c>
      <c r="R29" s="2">
        <v>26671</v>
      </c>
      <c r="S29" s="2">
        <v>2027</v>
      </c>
      <c r="T29" s="2">
        <v>224</v>
      </c>
      <c r="U29" s="2">
        <v>0</v>
      </c>
      <c r="V29" s="2">
        <v>2889</v>
      </c>
      <c r="W29" s="2">
        <v>0</v>
      </c>
      <c r="X29" s="2">
        <v>1823</v>
      </c>
      <c r="Y29" s="2">
        <v>937</v>
      </c>
      <c r="Z29" s="2">
        <v>0</v>
      </c>
      <c r="AA29" s="1">
        <f t="shared" si="18"/>
        <v>11158</v>
      </c>
      <c r="AB29" s="13">
        <f t="shared" si="18"/>
        <v>31607</v>
      </c>
      <c r="AC29" s="14">
        <f t="shared" si="19"/>
        <v>42765</v>
      </c>
      <c r="AE29" s="3" t="s">
        <v>14</v>
      </c>
      <c r="AF29" s="2">
        <f t="shared" si="20"/>
        <v>4632.612155235538</v>
      </c>
      <c r="AG29" s="2">
        <f t="shared" si="15"/>
        <v>6354.5882044167838</v>
      </c>
      <c r="AH29" s="2">
        <f t="shared" si="15"/>
        <v>4037.2224962999508</v>
      </c>
      <c r="AI29" s="2">
        <f t="shared" si="15"/>
        <v>15050</v>
      </c>
      <c r="AJ29" s="2" t="str">
        <f t="shared" si="15"/>
        <v>N.A.</v>
      </c>
      <c r="AK29" s="2">
        <f t="shared" si="15"/>
        <v>9913.0841121495305</v>
      </c>
      <c r="AL29" s="2" t="str">
        <f t="shared" si="15"/>
        <v>N.A.</v>
      </c>
      <c r="AM29" s="2">
        <f t="shared" si="15"/>
        <v>10147.901810202962</v>
      </c>
      <c r="AN29" s="2">
        <f t="shared" si="15"/>
        <v>0</v>
      </c>
      <c r="AO29" s="2" t="str">
        <f t="shared" si="15"/>
        <v>N.A.</v>
      </c>
      <c r="AP29" s="15">
        <f t="shared" si="15"/>
        <v>4135.4251658003222</v>
      </c>
      <c r="AQ29" s="13">
        <f t="shared" si="15"/>
        <v>6960.2602904419919</v>
      </c>
      <c r="AR29" s="14">
        <f t="shared" si="15"/>
        <v>6223.2204138898642</v>
      </c>
    </row>
    <row r="30" spans="1:44" ht="15" customHeight="1" thickBot="1" x14ac:dyDescent="0.3">
      <c r="A30" s="3" t="s">
        <v>15</v>
      </c>
      <c r="B30" s="2">
        <v>7949142</v>
      </c>
      <c r="C30" s="2"/>
      <c r="D30" s="2">
        <v>4727420</v>
      </c>
      <c r="E30" s="2"/>
      <c r="F30" s="2"/>
      <c r="G30" s="2">
        <v>5051482</v>
      </c>
      <c r="H30" s="2">
        <v>7202677.9999999981</v>
      </c>
      <c r="I30" s="2"/>
      <c r="J30" s="2">
        <v>0</v>
      </c>
      <c r="K30" s="2"/>
      <c r="L30" s="1">
        <f t="shared" si="16"/>
        <v>19879240</v>
      </c>
      <c r="M30" s="13">
        <f t="shared" si="16"/>
        <v>5051482</v>
      </c>
      <c r="N30" s="14">
        <f t="shared" si="17"/>
        <v>24930722</v>
      </c>
      <c r="P30" s="3" t="s">
        <v>15</v>
      </c>
      <c r="Q30" s="2">
        <v>2855</v>
      </c>
      <c r="R30" s="2">
        <v>0</v>
      </c>
      <c r="S30" s="2">
        <v>1195</v>
      </c>
      <c r="T30" s="2">
        <v>0</v>
      </c>
      <c r="U30" s="2">
        <v>0</v>
      </c>
      <c r="V30" s="2">
        <v>1761</v>
      </c>
      <c r="W30" s="2">
        <v>2995</v>
      </c>
      <c r="X30" s="2">
        <v>0</v>
      </c>
      <c r="Y30" s="2">
        <v>692</v>
      </c>
      <c r="Z30" s="2">
        <v>0</v>
      </c>
      <c r="AA30" s="1">
        <f t="shared" si="18"/>
        <v>7737</v>
      </c>
      <c r="AB30" s="13">
        <f t="shared" si="18"/>
        <v>1761</v>
      </c>
      <c r="AC30" s="17">
        <f t="shared" si="19"/>
        <v>9498</v>
      </c>
      <c r="AE30" s="3" t="s">
        <v>15</v>
      </c>
      <c r="AF30" s="2">
        <f t="shared" si="20"/>
        <v>2784.2879159369527</v>
      </c>
      <c r="AG30" s="2" t="str">
        <f t="shared" si="15"/>
        <v>N.A.</v>
      </c>
      <c r="AH30" s="2">
        <f t="shared" si="15"/>
        <v>3956</v>
      </c>
      <c r="AI30" s="2" t="str">
        <f t="shared" si="15"/>
        <v>N.A.</v>
      </c>
      <c r="AJ30" s="2" t="str">
        <f t="shared" si="15"/>
        <v>N.A.</v>
      </c>
      <c r="AK30" s="2">
        <f t="shared" si="15"/>
        <v>2868.5303804656446</v>
      </c>
      <c r="AL30" s="2">
        <f t="shared" si="15"/>
        <v>2404.9008347245403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2569.3731420447202</v>
      </c>
      <c r="AQ30" s="13">
        <f t="shared" si="15"/>
        <v>2868.5303804656446</v>
      </c>
      <c r="AR30" s="14">
        <f t="shared" si="15"/>
        <v>2624.8391240261108</v>
      </c>
    </row>
    <row r="31" spans="1:44" ht="15" customHeight="1" thickBot="1" x14ac:dyDescent="0.3">
      <c r="A31" s="4" t="s">
        <v>16</v>
      </c>
      <c r="B31" s="2">
        <v>69568666</v>
      </c>
      <c r="C31" s="2">
        <v>169483222.00000003</v>
      </c>
      <c r="D31" s="2">
        <v>22477365</v>
      </c>
      <c r="E31" s="2">
        <v>3371200</v>
      </c>
      <c r="F31" s="2">
        <v>26893769.999999996</v>
      </c>
      <c r="G31" s="2">
        <v>33690381.999999993</v>
      </c>
      <c r="H31" s="2">
        <v>35026552.999999993</v>
      </c>
      <c r="I31" s="2">
        <v>18499625</v>
      </c>
      <c r="J31" s="2">
        <v>0</v>
      </c>
      <c r="K31" s="2"/>
      <c r="L31" s="1">
        <f t="shared" ref="L31" si="21">B31+D31+F31+H31+J31</f>
        <v>153966354</v>
      </c>
      <c r="M31" s="13">
        <f t="shared" ref="M31" si="22">C31+E31+G31+I31+K31</f>
        <v>225044429.00000003</v>
      </c>
      <c r="N31" s="17">
        <f t="shared" ref="N31" si="23">L31+M31</f>
        <v>379010783</v>
      </c>
      <c r="P31" s="4" t="s">
        <v>16</v>
      </c>
      <c r="Q31" s="2">
        <v>17145</v>
      </c>
      <c r="R31" s="2">
        <v>26671</v>
      </c>
      <c r="S31" s="2">
        <v>5566</v>
      </c>
      <c r="T31" s="2">
        <v>224</v>
      </c>
      <c r="U31" s="2">
        <v>3243</v>
      </c>
      <c r="V31" s="2">
        <v>4650</v>
      </c>
      <c r="W31" s="2">
        <v>8972</v>
      </c>
      <c r="X31" s="2">
        <v>1823</v>
      </c>
      <c r="Y31" s="2">
        <v>2476</v>
      </c>
      <c r="Z31" s="2">
        <v>0</v>
      </c>
      <c r="AA31" s="1">
        <f t="shared" ref="AA31" si="24">Q31+S31+U31+W31+Y31</f>
        <v>37402</v>
      </c>
      <c r="AB31" s="13">
        <f t="shared" ref="AB31" si="25">R31+T31+V31+X31+Z31</f>
        <v>33368</v>
      </c>
      <c r="AC31" s="14">
        <f t="shared" ref="AC31" si="26">AA31+AB31</f>
        <v>70770</v>
      </c>
      <c r="AE31" s="4" t="s">
        <v>16</v>
      </c>
      <c r="AF31" s="2">
        <f t="shared" si="20"/>
        <v>4057.6649752114317</v>
      </c>
      <c r="AG31" s="2">
        <f t="shared" si="15"/>
        <v>6354.5882044167838</v>
      </c>
      <c r="AH31" s="2">
        <f t="shared" si="15"/>
        <v>4038.3336327703919</v>
      </c>
      <c r="AI31" s="2">
        <f t="shared" si="15"/>
        <v>15050</v>
      </c>
      <c r="AJ31" s="2">
        <f t="shared" si="15"/>
        <v>8292.8677150786298</v>
      </c>
      <c r="AK31" s="2">
        <f t="shared" si="15"/>
        <v>7245.243440860213</v>
      </c>
      <c r="AL31" s="2">
        <f t="shared" si="15"/>
        <v>3903.9849531876944</v>
      </c>
      <c r="AM31" s="2">
        <f t="shared" si="15"/>
        <v>10147.901810202962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4116.5272980054542</v>
      </c>
      <c r="AQ31" s="13">
        <f t="shared" ref="AQ31" si="28">IFERROR(M31/AB31, "N.A.")</f>
        <v>6744.3187784703914</v>
      </c>
      <c r="AR31" s="14">
        <f t="shared" ref="AR31" si="29">IFERROR(N31/AC31, "N.A.")</f>
        <v>5355.5289388158826</v>
      </c>
    </row>
    <row r="32" spans="1:44" ht="15" customHeight="1" thickBot="1" x14ac:dyDescent="0.3">
      <c r="A32" s="5" t="s">
        <v>0</v>
      </c>
      <c r="B32" s="24">
        <f>B31+C31</f>
        <v>239051888.00000003</v>
      </c>
      <c r="C32" s="26"/>
      <c r="D32" s="24">
        <f>D31+E31</f>
        <v>25848565</v>
      </c>
      <c r="E32" s="26"/>
      <c r="F32" s="24">
        <f>F31+G31</f>
        <v>60584151.999999985</v>
      </c>
      <c r="G32" s="26"/>
      <c r="H32" s="24">
        <f>H31+I31</f>
        <v>53526177.999999993</v>
      </c>
      <c r="I32" s="26"/>
      <c r="J32" s="24">
        <f>J31+K31</f>
        <v>0</v>
      </c>
      <c r="K32" s="26"/>
      <c r="L32" s="24">
        <f>L31+M31</f>
        <v>379010783</v>
      </c>
      <c r="M32" s="25"/>
      <c r="N32" s="18">
        <f>B32+D32+F32+H32+J32</f>
        <v>379010783</v>
      </c>
      <c r="P32" s="5" t="s">
        <v>0</v>
      </c>
      <c r="Q32" s="24">
        <f>Q31+R31</f>
        <v>43816</v>
      </c>
      <c r="R32" s="26"/>
      <c r="S32" s="24">
        <f>S31+T31</f>
        <v>5790</v>
      </c>
      <c r="T32" s="26"/>
      <c r="U32" s="24">
        <f>U31+V31</f>
        <v>7893</v>
      </c>
      <c r="V32" s="26"/>
      <c r="W32" s="24">
        <f>W31+X31</f>
        <v>10795</v>
      </c>
      <c r="X32" s="26"/>
      <c r="Y32" s="24">
        <f>Y31+Z31</f>
        <v>2476</v>
      </c>
      <c r="Z32" s="26"/>
      <c r="AA32" s="24">
        <f>AA31+AB31</f>
        <v>70770</v>
      </c>
      <c r="AB32" s="26"/>
      <c r="AC32" s="19">
        <f>Q32+S32+U32+W32+Y32</f>
        <v>70770</v>
      </c>
      <c r="AE32" s="5" t="s">
        <v>0</v>
      </c>
      <c r="AF32" s="27">
        <f>IFERROR(B32/Q32,"N.A.")</f>
        <v>5455.8126711703499</v>
      </c>
      <c r="AG32" s="28"/>
      <c r="AH32" s="27">
        <f>IFERROR(D32/S32,"N.A.")</f>
        <v>4464.3462867012086</v>
      </c>
      <c r="AI32" s="28"/>
      <c r="AJ32" s="27">
        <f>IFERROR(F32/U32,"N.A.")</f>
        <v>7675.6812365387032</v>
      </c>
      <c r="AK32" s="28"/>
      <c r="AL32" s="27">
        <f>IFERROR(H32/W32,"N.A.")</f>
        <v>4958.4231588698467</v>
      </c>
      <c r="AM32" s="28"/>
      <c r="AN32" s="27">
        <f>IFERROR(J32/Y32,"N.A.")</f>
        <v>0</v>
      </c>
      <c r="AO32" s="28"/>
      <c r="AP32" s="27">
        <f>IFERROR(L32/AA32,"N.A.")</f>
        <v>5355.5289388158826</v>
      </c>
      <c r="AQ32" s="28"/>
      <c r="AR32" s="16">
        <f>IFERROR(N32/AC32, "N.A.")</f>
        <v>5355.5289388158826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9069107.0000000019</v>
      </c>
      <c r="C39" s="2"/>
      <c r="D39" s="2">
        <v>1953000</v>
      </c>
      <c r="E39" s="2"/>
      <c r="F39" s="2">
        <v>5840520.0000000009</v>
      </c>
      <c r="G39" s="2"/>
      <c r="H39" s="2">
        <v>13407290.000000004</v>
      </c>
      <c r="I39" s="2"/>
      <c r="J39" s="2">
        <v>0</v>
      </c>
      <c r="K39" s="2"/>
      <c r="L39" s="1">
        <f>B39+D39+F39+H39+J39</f>
        <v>30269917.000000007</v>
      </c>
      <c r="M39" s="13">
        <f>C39+E39+G39+I39+K39</f>
        <v>0</v>
      </c>
      <c r="N39" s="14">
        <f>L39+M39</f>
        <v>30269917.000000007</v>
      </c>
      <c r="P39" s="3" t="s">
        <v>12</v>
      </c>
      <c r="Q39" s="2">
        <v>3441</v>
      </c>
      <c r="R39" s="2">
        <v>0</v>
      </c>
      <c r="S39" s="2">
        <v>217</v>
      </c>
      <c r="T39" s="2">
        <v>0</v>
      </c>
      <c r="U39" s="2">
        <v>699</v>
      </c>
      <c r="V39" s="2">
        <v>0</v>
      </c>
      <c r="W39" s="2">
        <v>5807</v>
      </c>
      <c r="X39" s="2">
        <v>0</v>
      </c>
      <c r="Y39" s="2">
        <v>1025</v>
      </c>
      <c r="Z39" s="2">
        <v>0</v>
      </c>
      <c r="AA39" s="1">
        <f>Q39+S39+U39+W39+Y39</f>
        <v>11189</v>
      </c>
      <c r="AB39" s="13">
        <f>R39+T39+V39+X39+Z39</f>
        <v>0</v>
      </c>
      <c r="AC39" s="14">
        <f>AA39+AB39</f>
        <v>11189</v>
      </c>
      <c r="AE39" s="3" t="s">
        <v>12</v>
      </c>
      <c r="AF39" s="2">
        <f>IFERROR(B39/Q39, "N.A.")</f>
        <v>2635.6021505376348</v>
      </c>
      <c r="AG39" s="2" t="str">
        <f t="shared" ref="AG39:AR43" si="30">IFERROR(C39/R39, "N.A.")</f>
        <v>N.A.</v>
      </c>
      <c r="AH39" s="2">
        <f t="shared" si="30"/>
        <v>9000</v>
      </c>
      <c r="AI39" s="2" t="str">
        <f t="shared" si="30"/>
        <v>N.A.</v>
      </c>
      <c r="AJ39" s="2">
        <f t="shared" si="30"/>
        <v>8355.5364806866964</v>
      </c>
      <c r="AK39" s="2" t="str">
        <f t="shared" si="30"/>
        <v>N.A.</v>
      </c>
      <c r="AL39" s="2">
        <f t="shared" si="30"/>
        <v>2308.8152230067167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2705.3281794619725</v>
      </c>
      <c r="AQ39" s="13" t="str">
        <f t="shared" si="30"/>
        <v>N.A.</v>
      </c>
      <c r="AR39" s="14">
        <f t="shared" si="30"/>
        <v>2705.3281794619725</v>
      </c>
    </row>
    <row r="40" spans="1:44" ht="15" customHeight="1" thickBot="1" x14ac:dyDescent="0.3">
      <c r="A40" s="3" t="s">
        <v>13</v>
      </c>
      <c r="B40" s="2">
        <v>13810984.999999998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13810984.999999998</v>
      </c>
      <c r="M40" s="13">
        <f t="shared" si="31"/>
        <v>0</v>
      </c>
      <c r="N40" s="14">
        <f t="shared" ref="N40:N42" si="32">L40+M40</f>
        <v>13810984.999999998</v>
      </c>
      <c r="P40" s="3" t="s">
        <v>13</v>
      </c>
      <c r="Q40" s="2">
        <v>4815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4815</v>
      </c>
      <c r="AB40" s="13">
        <f t="shared" si="33"/>
        <v>0</v>
      </c>
      <c r="AC40" s="14">
        <f t="shared" ref="AC40:AC42" si="34">AA40+AB40</f>
        <v>4815</v>
      </c>
      <c r="AE40" s="3" t="s">
        <v>13</v>
      </c>
      <c r="AF40" s="2">
        <f t="shared" ref="AF40:AF43" si="35">IFERROR(B40/Q40, "N.A.")</f>
        <v>2868.3250259605397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2868.3250259605397</v>
      </c>
      <c r="AQ40" s="13" t="str">
        <f t="shared" si="30"/>
        <v>N.A.</v>
      </c>
      <c r="AR40" s="14">
        <f t="shared" si="30"/>
        <v>2868.3250259605397</v>
      </c>
    </row>
    <row r="41" spans="1:44" ht="15" customHeight="1" thickBot="1" x14ac:dyDescent="0.3">
      <c r="A41" s="3" t="s">
        <v>14</v>
      </c>
      <c r="B41" s="2">
        <v>21942255</v>
      </c>
      <c r="C41" s="2">
        <v>145041206</v>
      </c>
      <c r="D41" s="2">
        <v>7517000.0000000009</v>
      </c>
      <c r="E41" s="2"/>
      <c r="F41" s="2"/>
      <c r="G41" s="2">
        <v>0</v>
      </c>
      <c r="H41" s="2"/>
      <c r="I41" s="2">
        <v>7799110</v>
      </c>
      <c r="J41" s="2">
        <v>0</v>
      </c>
      <c r="K41" s="2"/>
      <c r="L41" s="1">
        <f t="shared" si="31"/>
        <v>29459255</v>
      </c>
      <c r="M41" s="13">
        <f t="shared" si="31"/>
        <v>152840316</v>
      </c>
      <c r="N41" s="14">
        <f t="shared" si="32"/>
        <v>182299571</v>
      </c>
      <c r="P41" s="3" t="s">
        <v>14</v>
      </c>
      <c r="Q41" s="2">
        <v>5963</v>
      </c>
      <c r="R41" s="2">
        <v>22622</v>
      </c>
      <c r="S41" s="2">
        <v>1095</v>
      </c>
      <c r="T41" s="2">
        <v>0</v>
      </c>
      <c r="U41" s="2">
        <v>0</v>
      </c>
      <c r="V41" s="2">
        <v>508</v>
      </c>
      <c r="W41" s="2">
        <v>0</v>
      </c>
      <c r="X41" s="2">
        <v>2413</v>
      </c>
      <c r="Y41" s="2">
        <v>2788</v>
      </c>
      <c r="Z41" s="2">
        <v>0</v>
      </c>
      <c r="AA41" s="1">
        <f t="shared" si="33"/>
        <v>9846</v>
      </c>
      <c r="AB41" s="13">
        <f t="shared" si="33"/>
        <v>25543</v>
      </c>
      <c r="AC41" s="14">
        <f t="shared" si="34"/>
        <v>35389</v>
      </c>
      <c r="AE41" s="3" t="s">
        <v>14</v>
      </c>
      <c r="AF41" s="2">
        <f t="shared" si="35"/>
        <v>3679.7341941975515</v>
      </c>
      <c r="AG41" s="2">
        <f t="shared" si="30"/>
        <v>6411.5111838033772</v>
      </c>
      <c r="AH41" s="2">
        <f t="shared" si="30"/>
        <v>6864.8401826484023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3232.1218400331536</v>
      </c>
      <c r="AN41" s="2">
        <f t="shared" si="30"/>
        <v>0</v>
      </c>
      <c r="AO41" s="2" t="str">
        <f t="shared" si="30"/>
        <v>N.A.</v>
      </c>
      <c r="AP41" s="15">
        <f t="shared" si="30"/>
        <v>2992.0023359739994</v>
      </c>
      <c r="AQ41" s="13">
        <f t="shared" si="30"/>
        <v>5983.6478095760094</v>
      </c>
      <c r="AR41" s="14">
        <f t="shared" si="30"/>
        <v>5151.3060838113543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788</v>
      </c>
      <c r="Z42" s="2">
        <v>0</v>
      </c>
      <c r="AA42" s="1">
        <f t="shared" si="33"/>
        <v>788</v>
      </c>
      <c r="AB42" s="13">
        <f t="shared" si="33"/>
        <v>0</v>
      </c>
      <c r="AC42" s="14">
        <f t="shared" si="34"/>
        <v>788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44822347.000000007</v>
      </c>
      <c r="C43" s="2">
        <v>145041206</v>
      </c>
      <c r="D43" s="2">
        <v>9470000</v>
      </c>
      <c r="E43" s="2"/>
      <c r="F43" s="2">
        <v>5840520.0000000009</v>
      </c>
      <c r="G43" s="2">
        <v>0</v>
      </c>
      <c r="H43" s="2">
        <v>13407290.000000004</v>
      </c>
      <c r="I43" s="2">
        <v>7799110</v>
      </c>
      <c r="J43" s="2">
        <v>0</v>
      </c>
      <c r="K43" s="2"/>
      <c r="L43" s="1">
        <f t="shared" ref="L43" si="36">B43+D43+F43+H43+J43</f>
        <v>73540157.000000015</v>
      </c>
      <c r="M43" s="13">
        <f t="shared" ref="M43" si="37">C43+E43+G43+I43+K43</f>
        <v>152840316</v>
      </c>
      <c r="N43" s="17">
        <f t="shared" ref="N43" si="38">L43+M43</f>
        <v>226380473</v>
      </c>
      <c r="P43" s="4" t="s">
        <v>16</v>
      </c>
      <c r="Q43" s="2">
        <v>14219</v>
      </c>
      <c r="R43" s="2">
        <v>22622</v>
      </c>
      <c r="S43" s="2">
        <v>1312</v>
      </c>
      <c r="T43" s="2">
        <v>0</v>
      </c>
      <c r="U43" s="2">
        <v>699</v>
      </c>
      <c r="V43" s="2">
        <v>508</v>
      </c>
      <c r="W43" s="2">
        <v>5807</v>
      </c>
      <c r="X43" s="2">
        <v>2413</v>
      </c>
      <c r="Y43" s="2">
        <v>4601</v>
      </c>
      <c r="Z43" s="2">
        <v>0</v>
      </c>
      <c r="AA43" s="1">
        <f t="shared" ref="AA43" si="39">Q43+S43+U43+W43+Y43</f>
        <v>26638</v>
      </c>
      <c r="AB43" s="13">
        <f t="shared" ref="AB43" si="40">R43+T43+V43+X43+Z43</f>
        <v>25543</v>
      </c>
      <c r="AC43" s="17">
        <f t="shared" ref="AC43" si="41">AA43+AB43</f>
        <v>52181</v>
      </c>
      <c r="AE43" s="4" t="s">
        <v>16</v>
      </c>
      <c r="AF43" s="2">
        <f t="shared" si="35"/>
        <v>3152.285463112737</v>
      </c>
      <c r="AG43" s="2">
        <f t="shared" si="30"/>
        <v>6411.5111838033772</v>
      </c>
      <c r="AH43" s="2">
        <f t="shared" si="30"/>
        <v>7217.9878048780483</v>
      </c>
      <c r="AI43" s="2" t="str">
        <f t="shared" si="30"/>
        <v>N.A.</v>
      </c>
      <c r="AJ43" s="2">
        <f t="shared" si="30"/>
        <v>8355.5364806866964</v>
      </c>
      <c r="AK43" s="2">
        <f t="shared" si="30"/>
        <v>0</v>
      </c>
      <c r="AL43" s="2">
        <f t="shared" si="30"/>
        <v>2308.8152230067167</v>
      </c>
      <c r="AM43" s="2">
        <f t="shared" si="30"/>
        <v>3232.1218400331536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2760.7236654403491</v>
      </c>
      <c r="AQ43" s="13">
        <f t="shared" ref="AQ43" si="43">IFERROR(M43/AB43, "N.A.")</f>
        <v>5983.6478095760094</v>
      </c>
      <c r="AR43" s="14">
        <f t="shared" ref="AR43" si="44">IFERROR(N43/AC43, "N.A.")</f>
        <v>4338.3697706061594</v>
      </c>
    </row>
    <row r="44" spans="1:44" ht="15" customHeight="1" thickBot="1" x14ac:dyDescent="0.3">
      <c r="A44" s="5" t="s">
        <v>0</v>
      </c>
      <c r="B44" s="24">
        <f>B43+C43</f>
        <v>189863553</v>
      </c>
      <c r="C44" s="26"/>
      <c r="D44" s="24">
        <f>D43+E43</f>
        <v>9470000</v>
      </c>
      <c r="E44" s="26"/>
      <c r="F44" s="24">
        <f>F43+G43</f>
        <v>5840520.0000000009</v>
      </c>
      <c r="G44" s="26"/>
      <c r="H44" s="24">
        <f>H43+I43</f>
        <v>21206400.000000004</v>
      </c>
      <c r="I44" s="26"/>
      <c r="J44" s="24">
        <f>J43+K43</f>
        <v>0</v>
      </c>
      <c r="K44" s="26"/>
      <c r="L44" s="24">
        <f>L43+M43</f>
        <v>226380473</v>
      </c>
      <c r="M44" s="25"/>
      <c r="N44" s="18">
        <f>B44+D44+F44+H44+J44</f>
        <v>226380473</v>
      </c>
      <c r="P44" s="5" t="s">
        <v>0</v>
      </c>
      <c r="Q44" s="24">
        <f>Q43+R43</f>
        <v>36841</v>
      </c>
      <c r="R44" s="26"/>
      <c r="S44" s="24">
        <f>S43+T43</f>
        <v>1312</v>
      </c>
      <c r="T44" s="26"/>
      <c r="U44" s="24">
        <f>U43+V43</f>
        <v>1207</v>
      </c>
      <c r="V44" s="26"/>
      <c r="W44" s="24">
        <f>W43+X43</f>
        <v>8220</v>
      </c>
      <c r="X44" s="26"/>
      <c r="Y44" s="24">
        <f>Y43+Z43</f>
        <v>4601</v>
      </c>
      <c r="Z44" s="26"/>
      <c r="AA44" s="24">
        <f>AA43+AB43</f>
        <v>52181</v>
      </c>
      <c r="AB44" s="25"/>
      <c r="AC44" s="18">
        <f>Q44+S44+U44+W44+Y44</f>
        <v>52181</v>
      </c>
      <c r="AE44" s="5" t="s">
        <v>0</v>
      </c>
      <c r="AF44" s="27">
        <f>IFERROR(B44/Q44,"N.A.")</f>
        <v>5153.5939035313913</v>
      </c>
      <c r="AG44" s="28"/>
      <c r="AH44" s="27">
        <f>IFERROR(D44/S44,"N.A.")</f>
        <v>7217.9878048780483</v>
      </c>
      <c r="AI44" s="28"/>
      <c r="AJ44" s="27">
        <f>IFERROR(F44/U44,"N.A.")</f>
        <v>4838.8732394366207</v>
      </c>
      <c r="AK44" s="28"/>
      <c r="AL44" s="27">
        <f>IFERROR(H44/W44,"N.A.")</f>
        <v>2579.8540145985407</v>
      </c>
      <c r="AM44" s="28"/>
      <c r="AN44" s="27">
        <f>IFERROR(J44/Y44,"N.A.")</f>
        <v>0</v>
      </c>
      <c r="AO44" s="28"/>
      <c r="AP44" s="27">
        <f>IFERROR(L44/AA44,"N.A.")</f>
        <v>4338.3697706061594</v>
      </c>
      <c r="AQ44" s="28"/>
      <c r="AR44" s="16">
        <f>IFERROR(N44/AC44, "N.A.")</f>
        <v>4338.3697706061594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117617473</v>
      </c>
      <c r="C15" s="2"/>
      <c r="D15" s="2">
        <v>61337594.999999985</v>
      </c>
      <c r="E15" s="2"/>
      <c r="F15" s="2">
        <v>36618260.000000007</v>
      </c>
      <c r="G15" s="2"/>
      <c r="H15" s="2">
        <v>183858300.00000003</v>
      </c>
      <c r="I15" s="2"/>
      <c r="J15" s="2">
        <v>0</v>
      </c>
      <c r="K15" s="2"/>
      <c r="L15" s="1">
        <f>B15+D15+F15+H15+J15</f>
        <v>399431628</v>
      </c>
      <c r="M15" s="13">
        <f>C15+E15+G15+I15+K15</f>
        <v>0</v>
      </c>
      <c r="N15" s="14">
        <f>L15+M15</f>
        <v>399431628</v>
      </c>
      <c r="P15" s="3" t="s">
        <v>12</v>
      </c>
      <c r="Q15" s="2">
        <v>19291</v>
      </c>
      <c r="R15" s="2">
        <v>0</v>
      </c>
      <c r="S15" s="2">
        <v>8874</v>
      </c>
      <c r="T15" s="2">
        <v>0</v>
      </c>
      <c r="U15" s="2">
        <v>4683</v>
      </c>
      <c r="V15" s="2">
        <v>0</v>
      </c>
      <c r="W15" s="2">
        <v>37338</v>
      </c>
      <c r="X15" s="2">
        <v>0</v>
      </c>
      <c r="Y15" s="2">
        <v>3857</v>
      </c>
      <c r="Z15" s="2">
        <v>0</v>
      </c>
      <c r="AA15" s="1">
        <f>Q15+S15+U15+W15+Y15</f>
        <v>74043</v>
      </c>
      <c r="AB15" s="13">
        <f>R15+T15+V15+X15+Z15</f>
        <v>0</v>
      </c>
      <c r="AC15" s="14">
        <f>AA15+AB15</f>
        <v>74043</v>
      </c>
      <c r="AE15" s="3" t="s">
        <v>12</v>
      </c>
      <c r="AF15" s="2">
        <f>IFERROR(B15/Q15, "N.A.")</f>
        <v>6097.0127520605465</v>
      </c>
      <c r="AG15" s="2" t="str">
        <f t="shared" ref="AG15:AR19" si="0">IFERROR(C15/R15, "N.A.")</f>
        <v>N.A.</v>
      </c>
      <c r="AH15" s="2">
        <f t="shared" si="0"/>
        <v>6912.0571331981055</v>
      </c>
      <c r="AI15" s="2" t="str">
        <f t="shared" si="0"/>
        <v>N.A.</v>
      </c>
      <c r="AJ15" s="2">
        <f t="shared" si="0"/>
        <v>7819.4020926756366</v>
      </c>
      <c r="AK15" s="2" t="str">
        <f t="shared" si="0"/>
        <v>N.A.</v>
      </c>
      <c r="AL15" s="2">
        <f t="shared" si="0"/>
        <v>4924.160372810542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5394.5900085085696</v>
      </c>
      <c r="AQ15" s="13" t="str">
        <f t="shared" si="0"/>
        <v>N.A.</v>
      </c>
      <c r="AR15" s="14">
        <f t="shared" si="0"/>
        <v>5394.5900085085696</v>
      </c>
    </row>
    <row r="16" spans="1:44" ht="15" customHeight="1" thickBot="1" x14ac:dyDescent="0.3">
      <c r="A16" s="3" t="s">
        <v>13</v>
      </c>
      <c r="B16" s="2">
        <v>68433364.99999997</v>
      </c>
      <c r="C16" s="2">
        <v>2180100</v>
      </c>
      <c r="D16" s="2">
        <v>283800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68717164.99999997</v>
      </c>
      <c r="M16" s="13">
        <f t="shared" si="1"/>
        <v>2180100</v>
      </c>
      <c r="N16" s="14">
        <f t="shared" ref="N16:N18" si="2">L16+M16</f>
        <v>70897264.99999997</v>
      </c>
      <c r="P16" s="3" t="s">
        <v>13</v>
      </c>
      <c r="Q16" s="2">
        <v>14979</v>
      </c>
      <c r="R16" s="2">
        <v>286</v>
      </c>
      <c r="S16" s="2">
        <v>110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15089</v>
      </c>
      <c r="AB16" s="13">
        <f t="shared" si="3"/>
        <v>286</v>
      </c>
      <c r="AC16" s="14">
        <f t="shared" ref="AC16:AC18" si="4">AA16+AB16</f>
        <v>15375</v>
      </c>
      <c r="AE16" s="3" t="s">
        <v>13</v>
      </c>
      <c r="AF16" s="2">
        <f t="shared" ref="AF16:AF19" si="5">IFERROR(B16/Q16, "N.A.")</f>
        <v>4568.6204018959861</v>
      </c>
      <c r="AG16" s="2">
        <f t="shared" si="0"/>
        <v>7622.727272727273</v>
      </c>
      <c r="AH16" s="2">
        <f t="shared" si="0"/>
        <v>2580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4554.123202332823</v>
      </c>
      <c r="AQ16" s="13">
        <f t="shared" si="0"/>
        <v>7622.727272727273</v>
      </c>
      <c r="AR16" s="14">
        <f t="shared" si="0"/>
        <v>4611.2042276422744</v>
      </c>
    </row>
    <row r="17" spans="1:44" ht="15" customHeight="1" thickBot="1" x14ac:dyDescent="0.3">
      <c r="A17" s="3" t="s">
        <v>14</v>
      </c>
      <c r="B17" s="2">
        <v>224775755.00000006</v>
      </c>
      <c r="C17" s="2">
        <v>1517448369.0000036</v>
      </c>
      <c r="D17" s="2">
        <v>71063927.999999985</v>
      </c>
      <c r="E17" s="2">
        <v>36462100</v>
      </c>
      <c r="F17" s="2"/>
      <c r="G17" s="2">
        <v>55778649.999999993</v>
      </c>
      <c r="H17" s="2"/>
      <c r="I17" s="2">
        <v>102094799.99999999</v>
      </c>
      <c r="J17" s="2">
        <v>0</v>
      </c>
      <c r="K17" s="2"/>
      <c r="L17" s="1">
        <f t="shared" si="1"/>
        <v>295839683.00000006</v>
      </c>
      <c r="M17" s="13">
        <f t="shared" si="1"/>
        <v>1711783919.0000036</v>
      </c>
      <c r="N17" s="14">
        <f t="shared" si="2"/>
        <v>2007623602.0000036</v>
      </c>
      <c r="P17" s="3" t="s">
        <v>14</v>
      </c>
      <c r="Q17" s="2">
        <v>51168</v>
      </c>
      <c r="R17" s="2">
        <v>232254</v>
      </c>
      <c r="S17" s="2">
        <v>12053</v>
      </c>
      <c r="T17" s="2">
        <v>2631</v>
      </c>
      <c r="U17" s="2">
        <v>0</v>
      </c>
      <c r="V17" s="2">
        <v>10273</v>
      </c>
      <c r="W17" s="2">
        <v>0</v>
      </c>
      <c r="X17" s="2">
        <v>18881</v>
      </c>
      <c r="Y17" s="2">
        <v>6601</v>
      </c>
      <c r="Z17" s="2">
        <v>0</v>
      </c>
      <c r="AA17" s="1">
        <f t="shared" si="3"/>
        <v>69822</v>
      </c>
      <c r="AB17" s="13">
        <f t="shared" si="3"/>
        <v>264039</v>
      </c>
      <c r="AC17" s="14">
        <f t="shared" si="4"/>
        <v>333861</v>
      </c>
      <c r="AE17" s="3" t="s">
        <v>14</v>
      </c>
      <c r="AF17" s="2">
        <f t="shared" si="5"/>
        <v>4392.897025484679</v>
      </c>
      <c r="AG17" s="2">
        <f t="shared" si="0"/>
        <v>6533.5725929370583</v>
      </c>
      <c r="AH17" s="2">
        <f t="shared" si="0"/>
        <v>5895.9535385381223</v>
      </c>
      <c r="AI17" s="2">
        <f t="shared" si="0"/>
        <v>13858.646902318511</v>
      </c>
      <c r="AJ17" s="2" t="str">
        <f t="shared" si="0"/>
        <v>N.A.</v>
      </c>
      <c r="AK17" s="2">
        <f t="shared" si="0"/>
        <v>5429.6359388688788</v>
      </c>
      <c r="AL17" s="2" t="str">
        <f t="shared" si="0"/>
        <v>N.A.</v>
      </c>
      <c r="AM17" s="2">
        <f t="shared" si="0"/>
        <v>5407.2771569302467</v>
      </c>
      <c r="AN17" s="2">
        <f t="shared" si="0"/>
        <v>0</v>
      </c>
      <c r="AO17" s="2" t="str">
        <f t="shared" si="0"/>
        <v>N.A.</v>
      </c>
      <c r="AP17" s="15">
        <f t="shared" si="0"/>
        <v>4237.0554123342217</v>
      </c>
      <c r="AQ17" s="13">
        <f t="shared" si="0"/>
        <v>6483.0722696268485</v>
      </c>
      <c r="AR17" s="14">
        <f t="shared" si="0"/>
        <v>6013.3516703059167</v>
      </c>
    </row>
    <row r="18" spans="1:44" ht="15" customHeight="1" thickBot="1" x14ac:dyDescent="0.3">
      <c r="A18" s="3" t="s">
        <v>15</v>
      </c>
      <c r="B18" s="2">
        <v>2168550</v>
      </c>
      <c r="C18" s="2">
        <v>0</v>
      </c>
      <c r="D18" s="2"/>
      <c r="E18" s="2"/>
      <c r="F18" s="2"/>
      <c r="G18" s="2">
        <v>7680000</v>
      </c>
      <c r="H18" s="2"/>
      <c r="I18" s="2"/>
      <c r="J18" s="2">
        <v>0</v>
      </c>
      <c r="K18" s="2"/>
      <c r="L18" s="1">
        <f t="shared" si="1"/>
        <v>2168550</v>
      </c>
      <c r="M18" s="13">
        <f t="shared" si="1"/>
        <v>7680000</v>
      </c>
      <c r="N18" s="14">
        <f t="shared" si="2"/>
        <v>9848550</v>
      </c>
      <c r="P18" s="3" t="s">
        <v>15</v>
      </c>
      <c r="Q18" s="2">
        <v>452</v>
      </c>
      <c r="R18" s="2">
        <v>851</v>
      </c>
      <c r="S18" s="2">
        <v>0</v>
      </c>
      <c r="T18" s="2">
        <v>0</v>
      </c>
      <c r="U18" s="2">
        <v>0</v>
      </c>
      <c r="V18" s="2">
        <v>768</v>
      </c>
      <c r="W18" s="2">
        <v>0</v>
      </c>
      <c r="X18" s="2">
        <v>0</v>
      </c>
      <c r="Y18" s="2">
        <v>114</v>
      </c>
      <c r="Z18" s="2">
        <v>0</v>
      </c>
      <c r="AA18" s="1">
        <f t="shared" si="3"/>
        <v>566</v>
      </c>
      <c r="AB18" s="13">
        <f t="shared" si="3"/>
        <v>1619</v>
      </c>
      <c r="AC18" s="17">
        <f t="shared" si="4"/>
        <v>2185</v>
      </c>
      <c r="AE18" s="3" t="s">
        <v>15</v>
      </c>
      <c r="AF18" s="2">
        <f t="shared" si="5"/>
        <v>4797.6769911504425</v>
      </c>
      <c r="AG18" s="2">
        <f t="shared" si="0"/>
        <v>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10000</v>
      </c>
      <c r="AL18" s="2" t="str">
        <f t="shared" si="0"/>
        <v>N.A.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3831.3604240282684</v>
      </c>
      <c r="AQ18" s="13">
        <f t="shared" si="0"/>
        <v>4743.6689314391597</v>
      </c>
      <c r="AR18" s="14">
        <f t="shared" si="0"/>
        <v>4507.3455377574373</v>
      </c>
    </row>
    <row r="19" spans="1:44" ht="15" customHeight="1" thickBot="1" x14ac:dyDescent="0.3">
      <c r="A19" s="4" t="s">
        <v>16</v>
      </c>
      <c r="B19" s="2">
        <v>412995143.00000072</v>
      </c>
      <c r="C19" s="2">
        <v>1519628468.9999976</v>
      </c>
      <c r="D19" s="2">
        <v>132685323</v>
      </c>
      <c r="E19" s="2">
        <v>36462100</v>
      </c>
      <c r="F19" s="2">
        <v>36618260.000000007</v>
      </c>
      <c r="G19" s="2">
        <v>63458649.99999997</v>
      </c>
      <c r="H19" s="2">
        <v>183858300.00000003</v>
      </c>
      <c r="I19" s="2">
        <v>102094799.99999999</v>
      </c>
      <c r="J19" s="2">
        <v>0</v>
      </c>
      <c r="K19" s="2"/>
      <c r="L19" s="1">
        <f t="shared" ref="L19" si="6">B19+D19+F19+H19+J19</f>
        <v>766157026.00000072</v>
      </c>
      <c r="M19" s="13">
        <f t="shared" ref="M19" si="7">C19+E19+G19+I19+K19</f>
        <v>1721644018.9999976</v>
      </c>
      <c r="N19" s="17">
        <f t="shared" ref="N19" si="8">L19+M19</f>
        <v>2487801044.9999981</v>
      </c>
      <c r="P19" s="4" t="s">
        <v>16</v>
      </c>
      <c r="Q19" s="2">
        <v>85890</v>
      </c>
      <c r="R19" s="2">
        <v>233391</v>
      </c>
      <c r="S19" s="2">
        <v>21037</v>
      </c>
      <c r="T19" s="2">
        <v>2631</v>
      </c>
      <c r="U19" s="2">
        <v>4683</v>
      </c>
      <c r="V19" s="2">
        <v>11041</v>
      </c>
      <c r="W19" s="2">
        <v>37338</v>
      </c>
      <c r="X19" s="2">
        <v>18881</v>
      </c>
      <c r="Y19" s="2">
        <v>10572</v>
      </c>
      <c r="Z19" s="2">
        <v>0</v>
      </c>
      <c r="AA19" s="1">
        <f t="shared" ref="AA19" si="9">Q19+S19+U19+W19+Y19</f>
        <v>159520</v>
      </c>
      <c r="AB19" s="13">
        <f t="shared" ref="AB19" si="10">R19+T19+V19+X19+Z19</f>
        <v>265944</v>
      </c>
      <c r="AC19" s="14">
        <f t="shared" ref="AC19" si="11">AA19+AB19</f>
        <v>425464</v>
      </c>
      <c r="AE19" s="4" t="s">
        <v>16</v>
      </c>
      <c r="AF19" s="2">
        <f t="shared" si="5"/>
        <v>4808.419408545823</v>
      </c>
      <c r="AG19" s="2">
        <f t="shared" si="0"/>
        <v>6511.0842706016838</v>
      </c>
      <c r="AH19" s="2">
        <f t="shared" si="0"/>
        <v>6307.2359652041641</v>
      </c>
      <c r="AI19" s="2">
        <f t="shared" si="0"/>
        <v>13858.646902318511</v>
      </c>
      <c r="AJ19" s="2">
        <f t="shared" si="0"/>
        <v>7819.4020926756366</v>
      </c>
      <c r="AK19" s="2">
        <f t="shared" si="0"/>
        <v>5747.545512181865</v>
      </c>
      <c r="AL19" s="2">
        <f t="shared" si="0"/>
        <v>4924.160372810542</v>
      </c>
      <c r="AM19" s="2">
        <f t="shared" si="0"/>
        <v>5407.2771569302467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4802.8900827482494</v>
      </c>
      <c r="AQ19" s="13">
        <f t="shared" ref="AQ19" si="13">IFERROR(M19/AB19, "N.A.")</f>
        <v>6473.7088221580398</v>
      </c>
      <c r="AR19" s="14">
        <f t="shared" ref="AR19" si="14">IFERROR(N19/AC19, "N.A.")</f>
        <v>5847.2656793524202</v>
      </c>
    </row>
    <row r="20" spans="1:44" ht="15" customHeight="1" thickBot="1" x14ac:dyDescent="0.3">
      <c r="A20" s="5" t="s">
        <v>0</v>
      </c>
      <c r="B20" s="24">
        <f>B19+C19</f>
        <v>1932623611.9999983</v>
      </c>
      <c r="C20" s="26"/>
      <c r="D20" s="24">
        <f>D19+E19</f>
        <v>169147423</v>
      </c>
      <c r="E20" s="26"/>
      <c r="F20" s="24">
        <f>F19+G19</f>
        <v>100076909.99999997</v>
      </c>
      <c r="G20" s="26"/>
      <c r="H20" s="24">
        <f>H19+I19</f>
        <v>285953100</v>
      </c>
      <c r="I20" s="26"/>
      <c r="J20" s="24">
        <f>J19+K19</f>
        <v>0</v>
      </c>
      <c r="K20" s="26"/>
      <c r="L20" s="24">
        <f>L19+M19</f>
        <v>2487801044.9999981</v>
      </c>
      <c r="M20" s="25"/>
      <c r="N20" s="18">
        <f>B20+D20+F20+H20+J20</f>
        <v>2487801044.9999981</v>
      </c>
      <c r="P20" s="5" t="s">
        <v>0</v>
      </c>
      <c r="Q20" s="24">
        <f>Q19+R19</f>
        <v>319281</v>
      </c>
      <c r="R20" s="26"/>
      <c r="S20" s="24">
        <f>S19+T19</f>
        <v>23668</v>
      </c>
      <c r="T20" s="26"/>
      <c r="U20" s="24">
        <f>U19+V19</f>
        <v>15724</v>
      </c>
      <c r="V20" s="26"/>
      <c r="W20" s="24">
        <f>W19+X19</f>
        <v>56219</v>
      </c>
      <c r="X20" s="26"/>
      <c r="Y20" s="24">
        <f>Y19+Z19</f>
        <v>10572</v>
      </c>
      <c r="Z20" s="26"/>
      <c r="AA20" s="24">
        <f>AA19+AB19</f>
        <v>425464</v>
      </c>
      <c r="AB20" s="26"/>
      <c r="AC20" s="19">
        <f>Q20+S20+U20+W20+Y20</f>
        <v>425464</v>
      </c>
      <c r="AE20" s="5" t="s">
        <v>0</v>
      </c>
      <c r="AF20" s="27">
        <f>IFERROR(B20/Q20,"N.A.")</f>
        <v>6053.0492324942552</v>
      </c>
      <c r="AG20" s="28"/>
      <c r="AH20" s="27">
        <f>IFERROR(D20/S20,"N.A.")</f>
        <v>7146.6715818827106</v>
      </c>
      <c r="AI20" s="28"/>
      <c r="AJ20" s="27">
        <f>IFERROR(F20/U20,"N.A.")</f>
        <v>6364.5961587382326</v>
      </c>
      <c r="AK20" s="28"/>
      <c r="AL20" s="27">
        <f>IFERROR(H20/W20,"N.A.")</f>
        <v>5086.4138458528259</v>
      </c>
      <c r="AM20" s="28"/>
      <c r="AN20" s="27">
        <f>IFERROR(J20/Y20,"N.A.")</f>
        <v>0</v>
      </c>
      <c r="AO20" s="28"/>
      <c r="AP20" s="27">
        <f>IFERROR(L20/AA20,"N.A.")</f>
        <v>5847.2656793524202</v>
      </c>
      <c r="AQ20" s="28"/>
      <c r="AR20" s="16">
        <f>IFERROR(N20/AC20, "N.A.")</f>
        <v>5847.2656793524202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105852563.00000004</v>
      </c>
      <c r="C27" s="2"/>
      <c r="D27" s="2">
        <v>59653715.000000007</v>
      </c>
      <c r="E27" s="2"/>
      <c r="F27" s="2">
        <v>29919840</v>
      </c>
      <c r="G27" s="2"/>
      <c r="H27" s="2">
        <v>134009255.00000004</v>
      </c>
      <c r="I27" s="2"/>
      <c r="J27" s="2">
        <v>0</v>
      </c>
      <c r="K27" s="2"/>
      <c r="L27" s="1">
        <f>B27+D27+F27+H27+J27</f>
        <v>329435373.00000012</v>
      </c>
      <c r="M27" s="13">
        <f>C27+E27+G27+I27+K27</f>
        <v>0</v>
      </c>
      <c r="N27" s="14">
        <f>L27+M27</f>
        <v>329435373.00000012</v>
      </c>
      <c r="P27" s="3" t="s">
        <v>12</v>
      </c>
      <c r="Q27" s="2">
        <v>14996</v>
      </c>
      <c r="R27" s="2">
        <v>0</v>
      </c>
      <c r="S27" s="2">
        <v>8331</v>
      </c>
      <c r="T27" s="2">
        <v>0</v>
      </c>
      <c r="U27" s="2">
        <v>3846</v>
      </c>
      <c r="V27" s="2">
        <v>0</v>
      </c>
      <c r="W27" s="2">
        <v>20453</v>
      </c>
      <c r="X27" s="2">
        <v>0</v>
      </c>
      <c r="Y27" s="2">
        <v>1342</v>
      </c>
      <c r="Z27" s="2">
        <v>0</v>
      </c>
      <c r="AA27" s="1">
        <f>Q27+S27+U27+W27+Y27</f>
        <v>48968</v>
      </c>
      <c r="AB27" s="13">
        <f>R27+T27+V27+X27+Z27</f>
        <v>0</v>
      </c>
      <c r="AC27" s="14">
        <f>AA27+AB27</f>
        <v>48968</v>
      </c>
      <c r="AE27" s="3" t="s">
        <v>12</v>
      </c>
      <c r="AF27" s="2">
        <f>IFERROR(B27/Q27, "N.A.")</f>
        <v>7058.7198586289705</v>
      </c>
      <c r="AG27" s="2" t="str">
        <f t="shared" ref="AG27:AR31" si="15">IFERROR(C27/R27, "N.A.")</f>
        <v>N.A.</v>
      </c>
      <c r="AH27" s="2">
        <f t="shared" si="15"/>
        <v>7160.4507262033376</v>
      </c>
      <c r="AI27" s="2" t="str">
        <f t="shared" si="15"/>
        <v>N.A.</v>
      </c>
      <c r="AJ27" s="2">
        <f t="shared" si="15"/>
        <v>7779.4695787831515</v>
      </c>
      <c r="AK27" s="2" t="str">
        <f t="shared" si="15"/>
        <v>N.A.</v>
      </c>
      <c r="AL27" s="2">
        <f t="shared" si="15"/>
        <v>6552.0586222070133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6727.5643889887297</v>
      </c>
      <c r="AQ27" s="13" t="str">
        <f t="shared" si="15"/>
        <v>N.A.</v>
      </c>
      <c r="AR27" s="14">
        <f t="shared" si="15"/>
        <v>6727.5643889887297</v>
      </c>
    </row>
    <row r="28" spans="1:44" ht="15" customHeight="1" thickBot="1" x14ac:dyDescent="0.3">
      <c r="A28" s="3" t="s">
        <v>13</v>
      </c>
      <c r="B28" s="2">
        <v>3963400</v>
      </c>
      <c r="C28" s="2">
        <v>1341600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3963400</v>
      </c>
      <c r="M28" s="13">
        <f t="shared" si="16"/>
        <v>1341600</v>
      </c>
      <c r="N28" s="14">
        <f t="shared" ref="N28:N30" si="17">L28+M28</f>
        <v>5305000</v>
      </c>
      <c r="P28" s="3" t="s">
        <v>13</v>
      </c>
      <c r="Q28" s="2">
        <v>839</v>
      </c>
      <c r="R28" s="2">
        <v>156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839</v>
      </c>
      <c r="AB28" s="13">
        <f t="shared" si="18"/>
        <v>156</v>
      </c>
      <c r="AC28" s="14">
        <f t="shared" ref="AC28:AC30" si="19">AA28+AB28</f>
        <v>995</v>
      </c>
      <c r="AE28" s="3" t="s">
        <v>13</v>
      </c>
      <c r="AF28" s="2">
        <f t="shared" ref="AF28:AF31" si="20">IFERROR(B28/Q28, "N.A.")</f>
        <v>4723.9570917759238</v>
      </c>
      <c r="AG28" s="2">
        <f t="shared" si="15"/>
        <v>8600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4723.9570917759238</v>
      </c>
      <c r="AQ28" s="13">
        <f t="shared" si="15"/>
        <v>8600</v>
      </c>
      <c r="AR28" s="14">
        <f t="shared" si="15"/>
        <v>5331.6582914572864</v>
      </c>
    </row>
    <row r="29" spans="1:44" ht="15" customHeight="1" thickBot="1" x14ac:dyDescent="0.3">
      <c r="A29" s="3" t="s">
        <v>14</v>
      </c>
      <c r="B29" s="2">
        <v>126658285.00000001</v>
      </c>
      <c r="C29" s="2">
        <v>1003600351.000001</v>
      </c>
      <c r="D29" s="2">
        <v>46136128.000000007</v>
      </c>
      <c r="E29" s="2">
        <v>31562299.999999996</v>
      </c>
      <c r="F29" s="2"/>
      <c r="G29" s="2">
        <v>52215650</v>
      </c>
      <c r="H29" s="2"/>
      <c r="I29" s="2">
        <v>71052929.999999985</v>
      </c>
      <c r="J29" s="2">
        <v>0</v>
      </c>
      <c r="K29" s="2"/>
      <c r="L29" s="1">
        <f t="shared" si="16"/>
        <v>172794413.00000003</v>
      </c>
      <c r="M29" s="13">
        <f t="shared" si="16"/>
        <v>1158431231.000001</v>
      </c>
      <c r="N29" s="14">
        <f t="shared" si="17"/>
        <v>1331225644.000001</v>
      </c>
      <c r="P29" s="3" t="s">
        <v>14</v>
      </c>
      <c r="Q29" s="2">
        <v>30235</v>
      </c>
      <c r="R29" s="2">
        <v>144978</v>
      </c>
      <c r="S29" s="2">
        <v>8979</v>
      </c>
      <c r="T29" s="2">
        <v>1922</v>
      </c>
      <c r="U29" s="2">
        <v>0</v>
      </c>
      <c r="V29" s="2">
        <v>7355</v>
      </c>
      <c r="W29" s="2">
        <v>0</v>
      </c>
      <c r="X29" s="2">
        <v>11068</v>
      </c>
      <c r="Y29" s="2">
        <v>2471</v>
      </c>
      <c r="Z29" s="2">
        <v>0</v>
      </c>
      <c r="AA29" s="1">
        <f t="shared" si="18"/>
        <v>41685</v>
      </c>
      <c r="AB29" s="13">
        <f t="shared" si="18"/>
        <v>165323</v>
      </c>
      <c r="AC29" s="14">
        <f t="shared" si="19"/>
        <v>207008</v>
      </c>
      <c r="AE29" s="3" t="s">
        <v>14</v>
      </c>
      <c r="AF29" s="2">
        <f t="shared" si="20"/>
        <v>4189.1279973540604</v>
      </c>
      <c r="AG29" s="2">
        <f t="shared" si="15"/>
        <v>6922.432031066789</v>
      </c>
      <c r="AH29" s="2">
        <f t="shared" si="15"/>
        <v>5138.2256375988427</v>
      </c>
      <c r="AI29" s="2">
        <f t="shared" si="15"/>
        <v>16421.592091571278</v>
      </c>
      <c r="AJ29" s="2" t="str">
        <f t="shared" si="15"/>
        <v>N.A.</v>
      </c>
      <c r="AK29" s="2">
        <f t="shared" si="15"/>
        <v>7099.3405846363021</v>
      </c>
      <c r="AL29" s="2" t="str">
        <f t="shared" si="15"/>
        <v>N.A.</v>
      </c>
      <c r="AM29" s="2">
        <f t="shared" si="15"/>
        <v>6419.6720274665686</v>
      </c>
      <c r="AN29" s="2">
        <f t="shared" si="15"/>
        <v>0</v>
      </c>
      <c r="AO29" s="2" t="str">
        <f t="shared" si="15"/>
        <v>N.A.</v>
      </c>
      <c r="AP29" s="15">
        <f t="shared" si="15"/>
        <v>4145.2420055175726</v>
      </c>
      <c r="AQ29" s="13">
        <f t="shared" si="15"/>
        <v>7007.078452483931</v>
      </c>
      <c r="AR29" s="14">
        <f t="shared" si="15"/>
        <v>6430.7932253825984</v>
      </c>
    </row>
    <row r="30" spans="1:44" ht="15" customHeight="1" thickBot="1" x14ac:dyDescent="0.3">
      <c r="A30" s="3" t="s">
        <v>15</v>
      </c>
      <c r="B30" s="2">
        <v>2168550</v>
      </c>
      <c r="C30" s="2">
        <v>0</v>
      </c>
      <c r="D30" s="2"/>
      <c r="E30" s="2"/>
      <c r="F30" s="2"/>
      <c r="G30" s="2">
        <v>7680000</v>
      </c>
      <c r="H30" s="2"/>
      <c r="I30" s="2"/>
      <c r="J30" s="2">
        <v>0</v>
      </c>
      <c r="K30" s="2"/>
      <c r="L30" s="1">
        <f t="shared" si="16"/>
        <v>2168550</v>
      </c>
      <c r="M30" s="13">
        <f t="shared" si="16"/>
        <v>7680000</v>
      </c>
      <c r="N30" s="14">
        <f t="shared" si="17"/>
        <v>9848550</v>
      </c>
      <c r="P30" s="3" t="s">
        <v>15</v>
      </c>
      <c r="Q30" s="2">
        <v>452</v>
      </c>
      <c r="R30" s="2">
        <v>851</v>
      </c>
      <c r="S30" s="2">
        <v>0</v>
      </c>
      <c r="T30" s="2">
        <v>0</v>
      </c>
      <c r="U30" s="2">
        <v>0</v>
      </c>
      <c r="V30" s="2">
        <v>768</v>
      </c>
      <c r="W30" s="2">
        <v>0</v>
      </c>
      <c r="X30" s="2">
        <v>0</v>
      </c>
      <c r="Y30" s="2">
        <v>114</v>
      </c>
      <c r="Z30" s="2">
        <v>0</v>
      </c>
      <c r="AA30" s="1">
        <f t="shared" si="18"/>
        <v>566</v>
      </c>
      <c r="AB30" s="13">
        <f t="shared" si="18"/>
        <v>1619</v>
      </c>
      <c r="AC30" s="17">
        <f t="shared" si="19"/>
        <v>2185</v>
      </c>
      <c r="AE30" s="3" t="s">
        <v>15</v>
      </c>
      <c r="AF30" s="2">
        <f t="shared" si="20"/>
        <v>4797.6769911504425</v>
      </c>
      <c r="AG30" s="2">
        <f t="shared" si="15"/>
        <v>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10000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3831.3604240282684</v>
      </c>
      <c r="AQ30" s="13">
        <f t="shared" si="15"/>
        <v>4743.6689314391597</v>
      </c>
      <c r="AR30" s="14">
        <f t="shared" si="15"/>
        <v>4507.3455377574373</v>
      </c>
    </row>
    <row r="31" spans="1:44" ht="15" customHeight="1" thickBot="1" x14ac:dyDescent="0.3">
      <c r="A31" s="4" t="s">
        <v>16</v>
      </c>
      <c r="B31" s="2">
        <v>238642798.00000012</v>
      </c>
      <c r="C31" s="2">
        <v>1004941950.9999994</v>
      </c>
      <c r="D31" s="2">
        <v>105789843</v>
      </c>
      <c r="E31" s="2">
        <v>31562299.999999996</v>
      </c>
      <c r="F31" s="2">
        <v>29919840</v>
      </c>
      <c r="G31" s="2">
        <v>59895650</v>
      </c>
      <c r="H31" s="2">
        <v>134009255.00000004</v>
      </c>
      <c r="I31" s="2">
        <v>71052929.999999985</v>
      </c>
      <c r="J31" s="2">
        <v>0</v>
      </c>
      <c r="K31" s="2"/>
      <c r="L31" s="1">
        <f t="shared" ref="L31" si="21">B31+D31+F31+H31+J31</f>
        <v>508361736.00000018</v>
      </c>
      <c r="M31" s="13">
        <f t="shared" ref="M31" si="22">C31+E31+G31+I31+K31</f>
        <v>1167452830.9999995</v>
      </c>
      <c r="N31" s="17">
        <f t="shared" ref="N31" si="23">L31+M31</f>
        <v>1675814566.9999998</v>
      </c>
      <c r="P31" s="4" t="s">
        <v>16</v>
      </c>
      <c r="Q31" s="2">
        <v>46522</v>
      </c>
      <c r="R31" s="2">
        <v>145985</v>
      </c>
      <c r="S31" s="2">
        <v>17310</v>
      </c>
      <c r="T31" s="2">
        <v>1922</v>
      </c>
      <c r="U31" s="2">
        <v>3846</v>
      </c>
      <c r="V31" s="2">
        <v>8123</v>
      </c>
      <c r="W31" s="2">
        <v>20453</v>
      </c>
      <c r="X31" s="2">
        <v>11068</v>
      </c>
      <c r="Y31" s="2">
        <v>3927</v>
      </c>
      <c r="Z31" s="2">
        <v>0</v>
      </c>
      <c r="AA31" s="1">
        <f t="shared" ref="AA31" si="24">Q31+S31+U31+W31+Y31</f>
        <v>92058</v>
      </c>
      <c r="AB31" s="13">
        <f t="shared" ref="AB31" si="25">R31+T31+V31+X31+Z31</f>
        <v>167098</v>
      </c>
      <c r="AC31" s="14">
        <f t="shared" ref="AC31" si="26">AA31+AB31</f>
        <v>259156</v>
      </c>
      <c r="AE31" s="4" t="s">
        <v>16</v>
      </c>
      <c r="AF31" s="2">
        <f t="shared" si="20"/>
        <v>5129.6762391986613</v>
      </c>
      <c r="AG31" s="2">
        <f t="shared" si="15"/>
        <v>6883.8712949960573</v>
      </c>
      <c r="AH31" s="2">
        <f t="shared" si="15"/>
        <v>6111.4871750433276</v>
      </c>
      <c r="AI31" s="2">
        <f t="shared" si="15"/>
        <v>16421.592091571278</v>
      </c>
      <c r="AJ31" s="2">
        <f t="shared" si="15"/>
        <v>7779.4695787831515</v>
      </c>
      <c r="AK31" s="2">
        <f t="shared" si="15"/>
        <v>7373.5873445771267</v>
      </c>
      <c r="AL31" s="2">
        <f t="shared" si="15"/>
        <v>6552.0586222070133</v>
      </c>
      <c r="AM31" s="2">
        <f t="shared" si="15"/>
        <v>6419.6720274665686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5522.1896630385208</v>
      </c>
      <c r="AQ31" s="13">
        <f t="shared" ref="AQ31" si="28">IFERROR(M31/AB31, "N.A.")</f>
        <v>6986.6355731367194</v>
      </c>
      <c r="AR31" s="14">
        <f t="shared" ref="AR31" si="29">IFERROR(N31/AC31, "N.A.")</f>
        <v>6466.4316743583004</v>
      </c>
    </row>
    <row r="32" spans="1:44" ht="15" customHeight="1" thickBot="1" x14ac:dyDescent="0.3">
      <c r="A32" s="5" t="s">
        <v>0</v>
      </c>
      <c r="B32" s="24">
        <f>B31+C31</f>
        <v>1243584748.9999995</v>
      </c>
      <c r="C32" s="26"/>
      <c r="D32" s="24">
        <f>D31+E31</f>
        <v>137352143</v>
      </c>
      <c r="E32" s="26"/>
      <c r="F32" s="24">
        <f>F31+G31</f>
        <v>89815490</v>
      </c>
      <c r="G32" s="26"/>
      <c r="H32" s="24">
        <f>H31+I31</f>
        <v>205062185.00000003</v>
      </c>
      <c r="I32" s="26"/>
      <c r="J32" s="24">
        <f>J31+K31</f>
        <v>0</v>
      </c>
      <c r="K32" s="26"/>
      <c r="L32" s="24">
        <f>L31+M31</f>
        <v>1675814566.9999998</v>
      </c>
      <c r="M32" s="25"/>
      <c r="N32" s="18">
        <f>B32+D32+F32+H32+J32</f>
        <v>1675814566.9999995</v>
      </c>
      <c r="P32" s="5" t="s">
        <v>0</v>
      </c>
      <c r="Q32" s="24">
        <f>Q31+R31</f>
        <v>192507</v>
      </c>
      <c r="R32" s="26"/>
      <c r="S32" s="24">
        <f>S31+T31</f>
        <v>19232</v>
      </c>
      <c r="T32" s="26"/>
      <c r="U32" s="24">
        <f>U31+V31</f>
        <v>11969</v>
      </c>
      <c r="V32" s="26"/>
      <c r="W32" s="24">
        <f>W31+X31</f>
        <v>31521</v>
      </c>
      <c r="X32" s="26"/>
      <c r="Y32" s="24">
        <f>Y31+Z31</f>
        <v>3927</v>
      </c>
      <c r="Z32" s="26"/>
      <c r="AA32" s="24">
        <f>AA31+AB31</f>
        <v>259156</v>
      </c>
      <c r="AB32" s="26"/>
      <c r="AC32" s="19">
        <f>Q32+S32+U32+W32+Y32</f>
        <v>259156</v>
      </c>
      <c r="AE32" s="5" t="s">
        <v>0</v>
      </c>
      <c r="AF32" s="27">
        <f>IFERROR(B32/Q32,"N.A.")</f>
        <v>6459.9456071727236</v>
      </c>
      <c r="AG32" s="28"/>
      <c r="AH32" s="27">
        <f>IFERROR(D32/S32,"N.A.")</f>
        <v>7141.8543573211318</v>
      </c>
      <c r="AI32" s="28"/>
      <c r="AJ32" s="27">
        <f>IFERROR(F32/U32,"N.A.")</f>
        <v>7504.0095246052306</v>
      </c>
      <c r="AK32" s="28"/>
      <c r="AL32" s="27">
        <f>IFERROR(H32/W32,"N.A.")</f>
        <v>6505.5735858633934</v>
      </c>
      <c r="AM32" s="28"/>
      <c r="AN32" s="27">
        <f>IFERROR(J32/Y32,"N.A.")</f>
        <v>0</v>
      </c>
      <c r="AO32" s="28"/>
      <c r="AP32" s="27">
        <f>IFERROR(L32/AA32,"N.A.")</f>
        <v>6466.4316743583004</v>
      </c>
      <c r="AQ32" s="28"/>
      <c r="AR32" s="16">
        <f>IFERROR(N32/AC32, "N.A.")</f>
        <v>6466.4316743582995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11764910.000000004</v>
      </c>
      <c r="C39" s="2"/>
      <c r="D39" s="2">
        <v>1683880</v>
      </c>
      <c r="E39" s="2"/>
      <c r="F39" s="2">
        <v>6698420</v>
      </c>
      <c r="G39" s="2"/>
      <c r="H39" s="2">
        <v>49849044.999999993</v>
      </c>
      <c r="I39" s="2"/>
      <c r="J39" s="2">
        <v>0</v>
      </c>
      <c r="K39" s="2"/>
      <c r="L39" s="1">
        <f>B39+D39+F39+H39+J39</f>
        <v>69996255</v>
      </c>
      <c r="M39" s="13">
        <f>C39+E39+G39+I39+K39</f>
        <v>0</v>
      </c>
      <c r="N39" s="14">
        <f>L39+M39</f>
        <v>69996255</v>
      </c>
      <c r="P39" s="3" t="s">
        <v>12</v>
      </c>
      <c r="Q39" s="2">
        <v>4295</v>
      </c>
      <c r="R39" s="2">
        <v>0</v>
      </c>
      <c r="S39" s="2">
        <v>543</v>
      </c>
      <c r="T39" s="2">
        <v>0</v>
      </c>
      <c r="U39" s="2">
        <v>837</v>
      </c>
      <c r="V39" s="2">
        <v>0</v>
      </c>
      <c r="W39" s="2">
        <v>16885</v>
      </c>
      <c r="X39" s="2">
        <v>0</v>
      </c>
      <c r="Y39" s="2">
        <v>2515</v>
      </c>
      <c r="Z39" s="2">
        <v>0</v>
      </c>
      <c r="AA39" s="1">
        <f>Q39+S39+U39+W39+Y39</f>
        <v>25075</v>
      </c>
      <c r="AB39" s="13">
        <f>R39+T39+V39+X39+Z39</f>
        <v>0</v>
      </c>
      <c r="AC39" s="14">
        <f>AA39+AB39</f>
        <v>25075</v>
      </c>
      <c r="AE39" s="3" t="s">
        <v>12</v>
      </c>
      <c r="AF39" s="2">
        <f>IFERROR(B39/Q39, "N.A.")</f>
        <v>2739.2107101280567</v>
      </c>
      <c r="AG39" s="2" t="str">
        <f t="shared" ref="AG39:AR43" si="30">IFERROR(C39/R39, "N.A.")</f>
        <v>N.A.</v>
      </c>
      <c r="AH39" s="2">
        <f t="shared" si="30"/>
        <v>3101.0681399631676</v>
      </c>
      <c r="AI39" s="2" t="str">
        <f t="shared" si="30"/>
        <v>N.A.</v>
      </c>
      <c r="AJ39" s="2">
        <f t="shared" si="30"/>
        <v>8002.8912783751493</v>
      </c>
      <c r="AK39" s="2" t="str">
        <f t="shared" si="30"/>
        <v>N.A.</v>
      </c>
      <c r="AL39" s="2">
        <f t="shared" si="30"/>
        <v>2952.2679893396503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2791.4757726819539</v>
      </c>
      <c r="AQ39" s="13" t="str">
        <f t="shared" si="30"/>
        <v>N.A.</v>
      </c>
      <c r="AR39" s="14">
        <f t="shared" si="30"/>
        <v>2791.4757726819539</v>
      </c>
    </row>
    <row r="40" spans="1:44" ht="15" customHeight="1" thickBot="1" x14ac:dyDescent="0.3">
      <c r="A40" s="3" t="s">
        <v>13</v>
      </c>
      <c r="B40" s="2">
        <v>64469965.00000003</v>
      </c>
      <c r="C40" s="2">
        <v>838500</v>
      </c>
      <c r="D40" s="2">
        <v>283800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64753765.00000003</v>
      </c>
      <c r="M40" s="13">
        <f t="shared" si="31"/>
        <v>838500</v>
      </c>
      <c r="N40" s="14">
        <f t="shared" ref="N40:N42" si="32">L40+M40</f>
        <v>65592265.00000003</v>
      </c>
      <c r="P40" s="3" t="s">
        <v>13</v>
      </c>
      <c r="Q40" s="2">
        <v>14140</v>
      </c>
      <c r="R40" s="2">
        <v>130</v>
      </c>
      <c r="S40" s="2">
        <v>110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14250</v>
      </c>
      <c r="AB40" s="13">
        <f t="shared" si="33"/>
        <v>130</v>
      </c>
      <c r="AC40" s="14">
        <f t="shared" ref="AC40:AC42" si="34">AA40+AB40</f>
        <v>14380</v>
      </c>
      <c r="AE40" s="3" t="s">
        <v>13</v>
      </c>
      <c r="AF40" s="2">
        <f t="shared" ref="AF40:AF43" si="35">IFERROR(B40/Q40, "N.A.")</f>
        <v>4559.4034653465369</v>
      </c>
      <c r="AG40" s="2">
        <f t="shared" si="30"/>
        <v>6450</v>
      </c>
      <c r="AH40" s="2">
        <f t="shared" si="30"/>
        <v>2580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4544.1238596491248</v>
      </c>
      <c r="AQ40" s="13">
        <f t="shared" si="30"/>
        <v>6450</v>
      </c>
      <c r="AR40" s="14">
        <f t="shared" si="30"/>
        <v>4561.3536161335205</v>
      </c>
    </row>
    <row r="41" spans="1:44" ht="15" customHeight="1" thickBot="1" x14ac:dyDescent="0.3">
      <c r="A41" s="3" t="s">
        <v>14</v>
      </c>
      <c r="B41" s="2">
        <v>98117470</v>
      </c>
      <c r="C41" s="2">
        <v>513848017.99999988</v>
      </c>
      <c r="D41" s="2">
        <v>24927800</v>
      </c>
      <c r="E41" s="2">
        <v>4899799.9999999991</v>
      </c>
      <c r="F41" s="2"/>
      <c r="G41" s="2">
        <v>3562999.9999999991</v>
      </c>
      <c r="H41" s="2"/>
      <c r="I41" s="2">
        <v>31041869.999999989</v>
      </c>
      <c r="J41" s="2">
        <v>0</v>
      </c>
      <c r="K41" s="2"/>
      <c r="L41" s="1">
        <f t="shared" si="31"/>
        <v>123045270</v>
      </c>
      <c r="M41" s="13">
        <f t="shared" si="31"/>
        <v>553352687.99999988</v>
      </c>
      <c r="N41" s="14">
        <f t="shared" si="32"/>
        <v>676397957.99999988</v>
      </c>
      <c r="P41" s="3" t="s">
        <v>14</v>
      </c>
      <c r="Q41" s="2">
        <v>20933</v>
      </c>
      <c r="R41" s="2">
        <v>87276</v>
      </c>
      <c r="S41" s="2">
        <v>3074</v>
      </c>
      <c r="T41" s="2">
        <v>709</v>
      </c>
      <c r="U41" s="2">
        <v>0</v>
      </c>
      <c r="V41" s="2">
        <v>2918</v>
      </c>
      <c r="W41" s="2">
        <v>0</v>
      </c>
      <c r="X41" s="2">
        <v>7813</v>
      </c>
      <c r="Y41" s="2">
        <v>4130</v>
      </c>
      <c r="Z41" s="2">
        <v>0</v>
      </c>
      <c r="AA41" s="1">
        <f t="shared" si="33"/>
        <v>28137</v>
      </c>
      <c r="AB41" s="13">
        <f t="shared" si="33"/>
        <v>98716</v>
      </c>
      <c r="AC41" s="14">
        <f t="shared" si="34"/>
        <v>126853</v>
      </c>
      <c r="AE41" s="3" t="s">
        <v>14</v>
      </c>
      <c r="AF41" s="2">
        <f t="shared" si="35"/>
        <v>4687.2149238045195</v>
      </c>
      <c r="AG41" s="2">
        <f t="shared" si="30"/>
        <v>5887.6210871258982</v>
      </c>
      <c r="AH41" s="2">
        <f t="shared" si="30"/>
        <v>8109.2387768379958</v>
      </c>
      <c r="AI41" s="2">
        <f t="shared" si="30"/>
        <v>6910.8603667136804</v>
      </c>
      <c r="AJ41" s="2" t="str">
        <f t="shared" si="30"/>
        <v>N.A.</v>
      </c>
      <c r="AK41" s="2">
        <f t="shared" si="30"/>
        <v>1221.041809458533</v>
      </c>
      <c r="AL41" s="2" t="str">
        <f t="shared" si="30"/>
        <v>N.A.</v>
      </c>
      <c r="AM41" s="2">
        <f t="shared" si="30"/>
        <v>3973.1050812747972</v>
      </c>
      <c r="AN41" s="2">
        <f t="shared" si="30"/>
        <v>0</v>
      </c>
      <c r="AO41" s="2" t="str">
        <f t="shared" si="30"/>
        <v>N.A.</v>
      </c>
      <c r="AP41" s="15">
        <f t="shared" si="30"/>
        <v>4373.0770871095001</v>
      </c>
      <c r="AQ41" s="13">
        <f t="shared" si="30"/>
        <v>5605.5015195105134</v>
      </c>
      <c r="AR41" s="14">
        <f t="shared" si="30"/>
        <v>5332.140020338501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174352344.99999994</v>
      </c>
      <c r="C43" s="2">
        <v>514686518.0000003</v>
      </c>
      <c r="D43" s="2">
        <v>26895479.999999996</v>
      </c>
      <c r="E43" s="2">
        <v>4899799.9999999991</v>
      </c>
      <c r="F43" s="2">
        <v>6698420</v>
      </c>
      <c r="G43" s="2">
        <v>3562999.9999999991</v>
      </c>
      <c r="H43" s="2">
        <v>49849044.999999993</v>
      </c>
      <c r="I43" s="2">
        <v>31041869.999999989</v>
      </c>
      <c r="J43" s="2">
        <v>0</v>
      </c>
      <c r="K43" s="2"/>
      <c r="L43" s="1">
        <f t="shared" ref="L43" si="36">B43+D43+F43+H43+J43</f>
        <v>257795289.99999994</v>
      </c>
      <c r="M43" s="13">
        <f t="shared" ref="M43" si="37">C43+E43+G43+I43+K43</f>
        <v>554191188.00000024</v>
      </c>
      <c r="N43" s="17">
        <f t="shared" ref="N43" si="38">L43+M43</f>
        <v>811986478.00000024</v>
      </c>
      <c r="P43" s="4" t="s">
        <v>16</v>
      </c>
      <c r="Q43" s="2">
        <v>39368</v>
      </c>
      <c r="R43" s="2">
        <v>87406</v>
      </c>
      <c r="S43" s="2">
        <v>3727</v>
      </c>
      <c r="T43" s="2">
        <v>709</v>
      </c>
      <c r="U43" s="2">
        <v>837</v>
      </c>
      <c r="V43" s="2">
        <v>2918</v>
      </c>
      <c r="W43" s="2">
        <v>16885</v>
      </c>
      <c r="X43" s="2">
        <v>7813</v>
      </c>
      <c r="Y43" s="2">
        <v>6645</v>
      </c>
      <c r="Z43" s="2">
        <v>0</v>
      </c>
      <c r="AA43" s="1">
        <f t="shared" ref="AA43" si="39">Q43+S43+U43+W43+Y43</f>
        <v>67462</v>
      </c>
      <c r="AB43" s="13">
        <f t="shared" ref="AB43" si="40">R43+T43+V43+X43+Z43</f>
        <v>98846</v>
      </c>
      <c r="AC43" s="17">
        <f t="shared" ref="AC43" si="41">AA43+AB43</f>
        <v>166308</v>
      </c>
      <c r="AE43" s="4" t="s">
        <v>16</v>
      </c>
      <c r="AF43" s="2">
        <f t="shared" si="35"/>
        <v>4428.7834027636645</v>
      </c>
      <c r="AG43" s="2">
        <f t="shared" si="30"/>
        <v>5888.4575200787167</v>
      </c>
      <c r="AH43" s="2">
        <f t="shared" si="30"/>
        <v>7216.3885162328943</v>
      </c>
      <c r="AI43" s="2">
        <f t="shared" si="30"/>
        <v>6910.8603667136804</v>
      </c>
      <c r="AJ43" s="2">
        <f t="shared" si="30"/>
        <v>8002.8912783751493</v>
      </c>
      <c r="AK43" s="2">
        <f t="shared" si="30"/>
        <v>1221.041809458533</v>
      </c>
      <c r="AL43" s="2">
        <f t="shared" si="30"/>
        <v>2952.2679893396503</v>
      </c>
      <c r="AM43" s="2">
        <f t="shared" si="30"/>
        <v>3973.1050812747972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3821.3407547952911</v>
      </c>
      <c r="AQ43" s="13">
        <f t="shared" ref="AQ43" si="43">IFERROR(M43/AB43, "N.A.")</f>
        <v>5606.6121846104061</v>
      </c>
      <c r="AR43" s="14">
        <f t="shared" ref="AR43" si="44">IFERROR(N43/AC43, "N.A.")</f>
        <v>4882.4258484258135</v>
      </c>
    </row>
    <row r="44" spans="1:44" ht="15" customHeight="1" thickBot="1" x14ac:dyDescent="0.3">
      <c r="A44" s="5" t="s">
        <v>0</v>
      </c>
      <c r="B44" s="24">
        <f>B43+C43</f>
        <v>689038863.00000024</v>
      </c>
      <c r="C44" s="26"/>
      <c r="D44" s="24">
        <f>D43+E43</f>
        <v>31795279.999999996</v>
      </c>
      <c r="E44" s="26"/>
      <c r="F44" s="24">
        <f>F43+G43</f>
        <v>10261420</v>
      </c>
      <c r="G44" s="26"/>
      <c r="H44" s="24">
        <f>H43+I43</f>
        <v>80890914.999999985</v>
      </c>
      <c r="I44" s="26"/>
      <c r="J44" s="24">
        <f>J43+K43</f>
        <v>0</v>
      </c>
      <c r="K44" s="26"/>
      <c r="L44" s="24">
        <f>L43+M43</f>
        <v>811986478.00000024</v>
      </c>
      <c r="M44" s="25"/>
      <c r="N44" s="18">
        <f>B44+D44+F44+H44+J44</f>
        <v>811986478.00000024</v>
      </c>
      <c r="P44" s="5" t="s">
        <v>0</v>
      </c>
      <c r="Q44" s="24">
        <f>Q43+R43</f>
        <v>126774</v>
      </c>
      <c r="R44" s="26"/>
      <c r="S44" s="24">
        <f>S43+T43</f>
        <v>4436</v>
      </c>
      <c r="T44" s="26"/>
      <c r="U44" s="24">
        <f>U43+V43</f>
        <v>3755</v>
      </c>
      <c r="V44" s="26"/>
      <c r="W44" s="24">
        <f>W43+X43</f>
        <v>24698</v>
      </c>
      <c r="X44" s="26"/>
      <c r="Y44" s="24">
        <f>Y43+Z43</f>
        <v>6645</v>
      </c>
      <c r="Z44" s="26"/>
      <c r="AA44" s="24">
        <f>AA43+AB43</f>
        <v>166308</v>
      </c>
      <c r="AB44" s="25"/>
      <c r="AC44" s="18">
        <f>Q44+S44+U44+W44+Y44</f>
        <v>166308</v>
      </c>
      <c r="AE44" s="5" t="s">
        <v>0</v>
      </c>
      <c r="AF44" s="27">
        <f>IFERROR(B44/Q44,"N.A.")</f>
        <v>5435.1749017937454</v>
      </c>
      <c r="AG44" s="28"/>
      <c r="AH44" s="27">
        <f>IFERROR(D44/S44,"N.A.")</f>
        <v>7167.5563570784479</v>
      </c>
      <c r="AI44" s="28"/>
      <c r="AJ44" s="27">
        <f>IFERROR(F44/U44,"N.A.")</f>
        <v>2732.7350199733687</v>
      </c>
      <c r="AK44" s="28"/>
      <c r="AL44" s="27">
        <f>IFERROR(H44/W44,"N.A.")</f>
        <v>3275.2010284233534</v>
      </c>
      <c r="AM44" s="28"/>
      <c r="AN44" s="27">
        <f>IFERROR(J44/Y44,"N.A.")</f>
        <v>0</v>
      </c>
      <c r="AO44" s="28"/>
      <c r="AP44" s="27">
        <f>IFERROR(L44/AA44,"N.A.")</f>
        <v>4882.4258484258135</v>
      </c>
      <c r="AQ44" s="28"/>
      <c r="AR44" s="16">
        <f>IFERROR(N44/AC44, "N.A.")</f>
        <v>4882.4258484258135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7555545.0000000009</v>
      </c>
      <c r="C15" s="2"/>
      <c r="D15" s="2">
        <v>1395360</v>
      </c>
      <c r="E15" s="2"/>
      <c r="F15" s="2">
        <v>8118360</v>
      </c>
      <c r="G15" s="2"/>
      <c r="H15" s="2">
        <v>7993549.9999999991</v>
      </c>
      <c r="I15" s="2"/>
      <c r="J15" s="2">
        <v>0</v>
      </c>
      <c r="K15" s="2"/>
      <c r="L15" s="1">
        <f>B15+D15+F15+H15+J15</f>
        <v>25062815</v>
      </c>
      <c r="M15" s="13">
        <f>C15+E15+G15+I15+K15</f>
        <v>0</v>
      </c>
      <c r="N15" s="14">
        <f>L15+M15</f>
        <v>25062815</v>
      </c>
      <c r="P15" s="3" t="s">
        <v>12</v>
      </c>
      <c r="Q15" s="2">
        <v>2617</v>
      </c>
      <c r="R15" s="2">
        <v>0</v>
      </c>
      <c r="S15" s="2">
        <v>513</v>
      </c>
      <c r="T15" s="2">
        <v>0</v>
      </c>
      <c r="U15" s="2">
        <v>975</v>
      </c>
      <c r="V15" s="2">
        <v>0</v>
      </c>
      <c r="W15" s="2">
        <v>4366</v>
      </c>
      <c r="X15" s="2">
        <v>0</v>
      </c>
      <c r="Y15" s="2">
        <v>1194</v>
      </c>
      <c r="Z15" s="2">
        <v>0</v>
      </c>
      <c r="AA15" s="1">
        <f>Q15+S15+U15+W15+Y15</f>
        <v>9665</v>
      </c>
      <c r="AB15" s="13">
        <f>R15+T15+V15+X15+Z15</f>
        <v>0</v>
      </c>
      <c r="AC15" s="14">
        <f>AA15+AB15</f>
        <v>9665</v>
      </c>
      <c r="AE15" s="3" t="s">
        <v>12</v>
      </c>
      <c r="AF15" s="2">
        <f>IFERROR(B15/Q15, "N.A.")</f>
        <v>2887.1016431027897</v>
      </c>
      <c r="AG15" s="2" t="str">
        <f t="shared" ref="AG15:AR19" si="0">IFERROR(C15/R15, "N.A.")</f>
        <v>N.A.</v>
      </c>
      <c r="AH15" s="2">
        <f t="shared" si="0"/>
        <v>2720</v>
      </c>
      <c r="AI15" s="2" t="str">
        <f t="shared" si="0"/>
        <v>N.A.</v>
      </c>
      <c r="AJ15" s="2">
        <f t="shared" si="0"/>
        <v>8326.5230769230766</v>
      </c>
      <c r="AK15" s="2" t="str">
        <f t="shared" si="0"/>
        <v>N.A.</v>
      </c>
      <c r="AL15" s="2">
        <f t="shared" si="0"/>
        <v>1830.8634906092532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2593.1520951888256</v>
      </c>
      <c r="AQ15" s="13" t="str">
        <f t="shared" si="0"/>
        <v>N.A.</v>
      </c>
      <c r="AR15" s="14">
        <f t="shared" si="0"/>
        <v>2593.1520951888256</v>
      </c>
    </row>
    <row r="16" spans="1:44" ht="15" customHeight="1" thickBot="1" x14ac:dyDescent="0.3">
      <c r="A16" s="3" t="s">
        <v>13</v>
      </c>
      <c r="B16" s="2">
        <v>2025475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2025475</v>
      </c>
      <c r="M16" s="13">
        <f t="shared" si="1"/>
        <v>0</v>
      </c>
      <c r="N16" s="14">
        <f t="shared" ref="N16:N18" si="2">L16+M16</f>
        <v>2025475</v>
      </c>
      <c r="P16" s="3" t="s">
        <v>13</v>
      </c>
      <c r="Q16" s="2">
        <v>1040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1040</v>
      </c>
      <c r="AB16" s="13">
        <f t="shared" si="3"/>
        <v>0</v>
      </c>
      <c r="AC16" s="14">
        <f t="shared" ref="AC16:AC18" si="4">AA16+AB16</f>
        <v>1040</v>
      </c>
      <c r="AE16" s="3" t="s">
        <v>13</v>
      </c>
      <c r="AF16" s="2">
        <f t="shared" ref="AF16:AF19" si="5">IFERROR(B16/Q16, "N.A.")</f>
        <v>1947.5721153846155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1947.5721153846155</v>
      </c>
      <c r="AQ16" s="13" t="str">
        <f t="shared" si="0"/>
        <v>N.A.</v>
      </c>
      <c r="AR16" s="14">
        <f t="shared" si="0"/>
        <v>1947.5721153846155</v>
      </c>
    </row>
    <row r="17" spans="1:44" ht="15" customHeight="1" thickBot="1" x14ac:dyDescent="0.3">
      <c r="A17" s="3" t="s">
        <v>14</v>
      </c>
      <c r="B17" s="2">
        <v>10219440</v>
      </c>
      <c r="C17" s="2">
        <v>23323730</v>
      </c>
      <c r="D17" s="2">
        <v>1093920</v>
      </c>
      <c r="E17" s="2"/>
      <c r="F17" s="2"/>
      <c r="G17" s="2">
        <v>4433550</v>
      </c>
      <c r="H17" s="2"/>
      <c r="I17" s="2">
        <v>1458560</v>
      </c>
      <c r="J17" s="2">
        <v>0</v>
      </c>
      <c r="K17" s="2"/>
      <c r="L17" s="1">
        <f t="shared" si="1"/>
        <v>11313360</v>
      </c>
      <c r="M17" s="13">
        <f t="shared" si="1"/>
        <v>29215840</v>
      </c>
      <c r="N17" s="14">
        <f t="shared" si="2"/>
        <v>40529200</v>
      </c>
      <c r="P17" s="3" t="s">
        <v>14</v>
      </c>
      <c r="Q17" s="2">
        <v>2439</v>
      </c>
      <c r="R17" s="2">
        <v>4245</v>
      </c>
      <c r="S17" s="2">
        <v>212</v>
      </c>
      <c r="T17" s="2">
        <v>0</v>
      </c>
      <c r="U17" s="2">
        <v>0</v>
      </c>
      <c r="V17" s="2">
        <v>773</v>
      </c>
      <c r="W17" s="2">
        <v>0</v>
      </c>
      <c r="X17" s="2">
        <v>424</v>
      </c>
      <c r="Y17" s="2">
        <v>561</v>
      </c>
      <c r="Z17" s="2">
        <v>0</v>
      </c>
      <c r="AA17" s="1">
        <f t="shared" si="3"/>
        <v>3212</v>
      </c>
      <c r="AB17" s="13">
        <f t="shared" si="3"/>
        <v>5442</v>
      </c>
      <c r="AC17" s="14">
        <f t="shared" si="4"/>
        <v>8654</v>
      </c>
      <c r="AE17" s="3" t="s">
        <v>14</v>
      </c>
      <c r="AF17" s="2">
        <f t="shared" si="5"/>
        <v>4190.0123001230013</v>
      </c>
      <c r="AG17" s="2">
        <f t="shared" si="0"/>
        <v>5494.4004711425205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5735.5109961190165</v>
      </c>
      <c r="AL17" s="2" t="str">
        <f t="shared" si="0"/>
        <v>N.A.</v>
      </c>
      <c r="AM17" s="2">
        <f t="shared" si="0"/>
        <v>3440</v>
      </c>
      <c r="AN17" s="2">
        <f t="shared" si="0"/>
        <v>0</v>
      </c>
      <c r="AO17" s="2" t="str">
        <f t="shared" si="0"/>
        <v>N.A.</v>
      </c>
      <c r="AP17" s="15">
        <f t="shared" si="0"/>
        <v>3522.2166874221671</v>
      </c>
      <c r="AQ17" s="13">
        <f t="shared" si="0"/>
        <v>5368.585079015068</v>
      </c>
      <c r="AR17" s="14">
        <f t="shared" si="0"/>
        <v>4683.2909637162002</v>
      </c>
    </row>
    <row r="18" spans="1:44" ht="15" customHeight="1" thickBot="1" x14ac:dyDescent="0.3">
      <c r="A18" s="3" t="s">
        <v>15</v>
      </c>
      <c r="B18" s="2">
        <v>2111768</v>
      </c>
      <c r="C18" s="2"/>
      <c r="D18" s="2"/>
      <c r="E18" s="2"/>
      <c r="F18" s="2"/>
      <c r="G18" s="2">
        <v>0</v>
      </c>
      <c r="H18" s="2">
        <v>273480.00000000006</v>
      </c>
      <c r="I18" s="2"/>
      <c r="J18" s="2">
        <v>0</v>
      </c>
      <c r="K18" s="2"/>
      <c r="L18" s="1">
        <f t="shared" si="1"/>
        <v>2385248</v>
      </c>
      <c r="M18" s="13">
        <f t="shared" si="1"/>
        <v>0</v>
      </c>
      <c r="N18" s="14">
        <f t="shared" si="2"/>
        <v>2385248</v>
      </c>
      <c r="P18" s="3" t="s">
        <v>15</v>
      </c>
      <c r="Q18" s="2">
        <v>864</v>
      </c>
      <c r="R18" s="2">
        <v>0</v>
      </c>
      <c r="S18" s="2">
        <v>0</v>
      </c>
      <c r="T18" s="2">
        <v>0</v>
      </c>
      <c r="U18" s="2">
        <v>0</v>
      </c>
      <c r="V18" s="2">
        <v>118</v>
      </c>
      <c r="W18" s="2">
        <v>5544</v>
      </c>
      <c r="X18" s="2">
        <v>0</v>
      </c>
      <c r="Y18" s="2">
        <v>1008</v>
      </c>
      <c r="Z18" s="2">
        <v>0</v>
      </c>
      <c r="AA18" s="1">
        <f t="shared" si="3"/>
        <v>7416</v>
      </c>
      <c r="AB18" s="13">
        <f t="shared" si="3"/>
        <v>118</v>
      </c>
      <c r="AC18" s="17">
        <f t="shared" si="4"/>
        <v>7534</v>
      </c>
      <c r="AE18" s="3" t="s">
        <v>15</v>
      </c>
      <c r="AF18" s="2">
        <f t="shared" si="5"/>
        <v>2444.1759259259261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49.329004329004341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321.63538295577132</v>
      </c>
      <c r="AQ18" s="13">
        <f t="shared" si="0"/>
        <v>0</v>
      </c>
      <c r="AR18" s="14">
        <f t="shared" si="0"/>
        <v>316.59782320148662</v>
      </c>
    </row>
    <row r="19" spans="1:44" ht="15" customHeight="1" thickBot="1" x14ac:dyDescent="0.3">
      <c r="A19" s="4" t="s">
        <v>16</v>
      </c>
      <c r="B19" s="2">
        <v>21912228.000000004</v>
      </c>
      <c r="C19" s="2">
        <v>23323730</v>
      </c>
      <c r="D19" s="2">
        <v>2489280.0000000005</v>
      </c>
      <c r="E19" s="2"/>
      <c r="F19" s="2">
        <v>8118360</v>
      </c>
      <c r="G19" s="2">
        <v>4433549.9999999991</v>
      </c>
      <c r="H19" s="2">
        <v>8267029.9999999991</v>
      </c>
      <c r="I19" s="2">
        <v>1458560</v>
      </c>
      <c r="J19" s="2">
        <v>0</v>
      </c>
      <c r="K19" s="2"/>
      <c r="L19" s="1">
        <f t="shared" ref="L19" si="6">B19+D19+F19+H19+J19</f>
        <v>40786898</v>
      </c>
      <c r="M19" s="13">
        <f t="shared" ref="M19" si="7">C19+E19+G19+I19+K19</f>
        <v>29215840</v>
      </c>
      <c r="N19" s="17">
        <f t="shared" ref="N19" si="8">L19+M19</f>
        <v>70002738</v>
      </c>
      <c r="P19" s="4" t="s">
        <v>16</v>
      </c>
      <c r="Q19" s="2">
        <v>6960</v>
      </c>
      <c r="R19" s="2">
        <v>4245</v>
      </c>
      <c r="S19" s="2">
        <v>725</v>
      </c>
      <c r="T19" s="2">
        <v>0</v>
      </c>
      <c r="U19" s="2">
        <v>975</v>
      </c>
      <c r="V19" s="2">
        <v>891</v>
      </c>
      <c r="W19" s="2">
        <v>9910</v>
      </c>
      <c r="X19" s="2">
        <v>424</v>
      </c>
      <c r="Y19" s="2">
        <v>2763</v>
      </c>
      <c r="Z19" s="2">
        <v>0</v>
      </c>
      <c r="AA19" s="1">
        <f t="shared" ref="AA19" si="9">Q19+S19+U19+W19+Y19</f>
        <v>21333</v>
      </c>
      <c r="AB19" s="13">
        <f t="shared" ref="AB19" si="10">R19+T19+V19+X19+Z19</f>
        <v>5560</v>
      </c>
      <c r="AC19" s="14">
        <f t="shared" ref="AC19" si="11">AA19+AB19</f>
        <v>26893</v>
      </c>
      <c r="AE19" s="4" t="s">
        <v>16</v>
      </c>
      <c r="AF19" s="2">
        <f t="shared" si="5"/>
        <v>3148.3086206896555</v>
      </c>
      <c r="AG19" s="2">
        <f t="shared" si="0"/>
        <v>5494.4004711425205</v>
      </c>
      <c r="AH19" s="2">
        <f t="shared" si="0"/>
        <v>3433.4896551724146</v>
      </c>
      <c r="AI19" s="2" t="str">
        <f t="shared" si="0"/>
        <v>N.A.</v>
      </c>
      <c r="AJ19" s="2">
        <f t="shared" si="0"/>
        <v>8326.5230769230766</v>
      </c>
      <c r="AK19" s="2">
        <f t="shared" si="0"/>
        <v>4975.9259259259252</v>
      </c>
      <c r="AL19" s="2">
        <f t="shared" si="0"/>
        <v>834.21089808274462</v>
      </c>
      <c r="AM19" s="2">
        <f t="shared" si="0"/>
        <v>3440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1911.9157174330849</v>
      </c>
      <c r="AQ19" s="13">
        <f t="shared" ref="AQ19" si="13">IFERROR(M19/AB19, "N.A.")</f>
        <v>5254.6474820143885</v>
      </c>
      <c r="AR19" s="14">
        <f t="shared" ref="AR19" si="14">IFERROR(N19/AC19, "N.A.")</f>
        <v>2603.0096307589333</v>
      </c>
    </row>
    <row r="20" spans="1:44" ht="15" customHeight="1" thickBot="1" x14ac:dyDescent="0.3">
      <c r="A20" s="5" t="s">
        <v>0</v>
      </c>
      <c r="B20" s="24">
        <f>B19+C19</f>
        <v>45235958</v>
      </c>
      <c r="C20" s="26"/>
      <c r="D20" s="24">
        <f>D19+E19</f>
        <v>2489280.0000000005</v>
      </c>
      <c r="E20" s="26"/>
      <c r="F20" s="24">
        <f>F19+G19</f>
        <v>12551910</v>
      </c>
      <c r="G20" s="26"/>
      <c r="H20" s="24">
        <f>H19+I19</f>
        <v>9725590</v>
      </c>
      <c r="I20" s="26"/>
      <c r="J20" s="24">
        <f>J19+K19</f>
        <v>0</v>
      </c>
      <c r="K20" s="26"/>
      <c r="L20" s="24">
        <f>L19+M19</f>
        <v>70002738</v>
      </c>
      <c r="M20" s="25"/>
      <c r="N20" s="18">
        <f>B20+D20+F20+H20+J20</f>
        <v>70002738</v>
      </c>
      <c r="P20" s="5" t="s">
        <v>0</v>
      </c>
      <c r="Q20" s="24">
        <f>Q19+R19</f>
        <v>11205</v>
      </c>
      <c r="R20" s="26"/>
      <c r="S20" s="24">
        <f>S19+T19</f>
        <v>725</v>
      </c>
      <c r="T20" s="26"/>
      <c r="U20" s="24">
        <f>U19+V19</f>
        <v>1866</v>
      </c>
      <c r="V20" s="26"/>
      <c r="W20" s="24">
        <f>W19+X19</f>
        <v>10334</v>
      </c>
      <c r="X20" s="26"/>
      <c r="Y20" s="24">
        <f>Y19+Z19</f>
        <v>2763</v>
      </c>
      <c r="Z20" s="26"/>
      <c r="AA20" s="24">
        <f>AA19+AB19</f>
        <v>26893</v>
      </c>
      <c r="AB20" s="26"/>
      <c r="AC20" s="19">
        <f>Q20+S20+U20+W20+Y20</f>
        <v>26893</v>
      </c>
      <c r="AE20" s="5" t="s">
        <v>0</v>
      </c>
      <c r="AF20" s="27">
        <f>IFERROR(B20/Q20,"N.A.")</f>
        <v>4037.1225345827756</v>
      </c>
      <c r="AG20" s="28"/>
      <c r="AH20" s="27">
        <f>IFERROR(D20/S20,"N.A.")</f>
        <v>3433.4896551724146</v>
      </c>
      <c r="AI20" s="28"/>
      <c r="AJ20" s="27">
        <f>IFERROR(F20/U20,"N.A.")</f>
        <v>6726.6398713826366</v>
      </c>
      <c r="AK20" s="28"/>
      <c r="AL20" s="27">
        <f>IFERROR(H20/W20,"N.A.")</f>
        <v>941.12541126378949</v>
      </c>
      <c r="AM20" s="28"/>
      <c r="AN20" s="27">
        <f>IFERROR(J20/Y20,"N.A.")</f>
        <v>0</v>
      </c>
      <c r="AO20" s="28"/>
      <c r="AP20" s="27">
        <f>IFERROR(L20/AA20,"N.A.")</f>
        <v>2603.0096307589333</v>
      </c>
      <c r="AQ20" s="28"/>
      <c r="AR20" s="16">
        <f>IFERROR(N20/AC20, "N.A.")</f>
        <v>2603.0096307589333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6090104.9999999991</v>
      </c>
      <c r="C27" s="2"/>
      <c r="D27" s="2">
        <v>1395360</v>
      </c>
      <c r="E27" s="2"/>
      <c r="F27" s="2">
        <v>8118360</v>
      </c>
      <c r="G27" s="2"/>
      <c r="H27" s="2">
        <v>6409622</v>
      </c>
      <c r="I27" s="2"/>
      <c r="J27" s="2"/>
      <c r="K27" s="2"/>
      <c r="L27" s="1">
        <f>B27+D27+F27+H27+J27</f>
        <v>22013447</v>
      </c>
      <c r="M27" s="13">
        <f>C27+E27+G27+I27+K27</f>
        <v>0</v>
      </c>
      <c r="N27" s="14">
        <f>L27+M27</f>
        <v>22013447</v>
      </c>
      <c r="P27" s="3" t="s">
        <v>12</v>
      </c>
      <c r="Q27" s="2">
        <v>1919</v>
      </c>
      <c r="R27" s="2">
        <v>0</v>
      </c>
      <c r="S27" s="2">
        <v>513</v>
      </c>
      <c r="T27" s="2">
        <v>0</v>
      </c>
      <c r="U27" s="2">
        <v>975</v>
      </c>
      <c r="V27" s="2">
        <v>0</v>
      </c>
      <c r="W27" s="2">
        <v>2518</v>
      </c>
      <c r="X27" s="2">
        <v>0</v>
      </c>
      <c r="Y27" s="2">
        <v>0</v>
      </c>
      <c r="Z27" s="2">
        <v>0</v>
      </c>
      <c r="AA27" s="1">
        <f>Q27+S27+U27+W27+Y27</f>
        <v>5925</v>
      </c>
      <c r="AB27" s="13">
        <f>R27+T27+V27+X27+Z27</f>
        <v>0</v>
      </c>
      <c r="AC27" s="14">
        <f>AA27+AB27</f>
        <v>5925</v>
      </c>
      <c r="AE27" s="3" t="s">
        <v>12</v>
      </c>
      <c r="AF27" s="2">
        <f>IFERROR(B27/Q27, "N.A.")</f>
        <v>3173.582595101615</v>
      </c>
      <c r="AG27" s="2" t="str">
        <f t="shared" ref="AG27:AR31" si="15">IFERROR(C27/R27, "N.A.")</f>
        <v>N.A.</v>
      </c>
      <c r="AH27" s="2">
        <f t="shared" si="15"/>
        <v>2720</v>
      </c>
      <c r="AI27" s="2" t="str">
        <f t="shared" si="15"/>
        <v>N.A.</v>
      </c>
      <c r="AJ27" s="2">
        <f t="shared" si="15"/>
        <v>8326.5230769230766</v>
      </c>
      <c r="AK27" s="2" t="str">
        <f t="shared" si="15"/>
        <v>N.A.</v>
      </c>
      <c r="AL27" s="2">
        <f t="shared" si="15"/>
        <v>2545.5210484511517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3715.3497046413504</v>
      </c>
      <c r="AQ27" s="13" t="str">
        <f t="shared" si="15"/>
        <v>N.A.</v>
      </c>
      <c r="AR27" s="14">
        <f t="shared" si="15"/>
        <v>3715.3497046413504</v>
      </c>
    </row>
    <row r="28" spans="1:44" ht="15" customHeight="1" thickBot="1" x14ac:dyDescent="0.3">
      <c r="A28" s="3" t="s">
        <v>13</v>
      </c>
      <c r="B28" s="2">
        <v>514710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514710</v>
      </c>
      <c r="M28" s="13">
        <f t="shared" si="16"/>
        <v>0</v>
      </c>
      <c r="N28" s="14">
        <f t="shared" ref="N28:N30" si="17">L28+M28</f>
        <v>514710</v>
      </c>
      <c r="P28" s="3" t="s">
        <v>13</v>
      </c>
      <c r="Q28" s="2">
        <v>171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171</v>
      </c>
      <c r="AB28" s="13">
        <f t="shared" si="18"/>
        <v>0</v>
      </c>
      <c r="AC28" s="14">
        <f t="shared" ref="AC28:AC30" si="19">AA28+AB28</f>
        <v>171</v>
      </c>
      <c r="AE28" s="3" t="s">
        <v>13</v>
      </c>
      <c r="AF28" s="2">
        <f t="shared" ref="AF28:AF31" si="20">IFERROR(B28/Q28, "N.A.")</f>
        <v>3010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3010</v>
      </c>
      <c r="AQ28" s="13" t="str">
        <f t="shared" si="15"/>
        <v>N.A.</v>
      </c>
      <c r="AR28" s="14">
        <f t="shared" si="15"/>
        <v>3010</v>
      </c>
    </row>
    <row r="29" spans="1:44" ht="15" customHeight="1" thickBot="1" x14ac:dyDescent="0.3">
      <c r="A29" s="3" t="s">
        <v>14</v>
      </c>
      <c r="B29" s="2">
        <v>6130750</v>
      </c>
      <c r="C29" s="2">
        <v>15622199.999999998</v>
      </c>
      <c r="D29" s="2">
        <v>1093920</v>
      </c>
      <c r="E29" s="2"/>
      <c r="F29" s="2"/>
      <c r="G29" s="2">
        <v>2610350</v>
      </c>
      <c r="H29" s="2"/>
      <c r="I29" s="2">
        <v>729280</v>
      </c>
      <c r="J29" s="2">
        <v>0</v>
      </c>
      <c r="K29" s="2"/>
      <c r="L29" s="1">
        <f t="shared" si="16"/>
        <v>7224670</v>
      </c>
      <c r="M29" s="13">
        <f t="shared" si="16"/>
        <v>18961830</v>
      </c>
      <c r="N29" s="14">
        <f t="shared" si="17"/>
        <v>26186500</v>
      </c>
      <c r="P29" s="3" t="s">
        <v>14</v>
      </c>
      <c r="Q29" s="2">
        <v>1630</v>
      </c>
      <c r="R29" s="2">
        <v>2981</v>
      </c>
      <c r="S29" s="2">
        <v>212</v>
      </c>
      <c r="T29" s="2">
        <v>0</v>
      </c>
      <c r="U29" s="2">
        <v>0</v>
      </c>
      <c r="V29" s="2">
        <v>561</v>
      </c>
      <c r="W29" s="2">
        <v>0</v>
      </c>
      <c r="X29" s="2">
        <v>212</v>
      </c>
      <c r="Y29" s="2">
        <v>212</v>
      </c>
      <c r="Z29" s="2">
        <v>0</v>
      </c>
      <c r="AA29" s="1">
        <f t="shared" si="18"/>
        <v>2054</v>
      </c>
      <c r="AB29" s="13">
        <f t="shared" si="18"/>
        <v>3754</v>
      </c>
      <c r="AC29" s="14">
        <f t="shared" si="19"/>
        <v>5808</v>
      </c>
      <c r="AE29" s="3" t="s">
        <v>14</v>
      </c>
      <c r="AF29" s="2">
        <f t="shared" si="20"/>
        <v>3761.1963190184051</v>
      </c>
      <c r="AG29" s="2">
        <f t="shared" si="15"/>
        <v>5240.5904059040586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4653.030303030303</v>
      </c>
      <c r="AL29" s="2" t="str">
        <f t="shared" si="15"/>
        <v>N.A.</v>
      </c>
      <c r="AM29" s="2">
        <f t="shared" si="15"/>
        <v>3440</v>
      </c>
      <c r="AN29" s="2">
        <f t="shared" si="15"/>
        <v>0</v>
      </c>
      <c r="AO29" s="2" t="str">
        <f t="shared" si="15"/>
        <v>N.A.</v>
      </c>
      <c r="AP29" s="15">
        <f t="shared" si="15"/>
        <v>3517.3661148977603</v>
      </c>
      <c r="AQ29" s="13">
        <f t="shared" si="15"/>
        <v>5051.1001598295152</v>
      </c>
      <c r="AR29" s="14">
        <f t="shared" si="15"/>
        <v>4508.6949035812668</v>
      </c>
    </row>
    <row r="30" spans="1:44" ht="15" customHeight="1" thickBot="1" x14ac:dyDescent="0.3">
      <c r="A30" s="3" t="s">
        <v>15</v>
      </c>
      <c r="B30" s="2">
        <v>2061028</v>
      </c>
      <c r="C30" s="2"/>
      <c r="D30" s="2"/>
      <c r="E30" s="2"/>
      <c r="F30" s="2"/>
      <c r="G30" s="2"/>
      <c r="H30" s="2">
        <v>273480.00000000006</v>
      </c>
      <c r="I30" s="2"/>
      <c r="J30" s="2">
        <v>0</v>
      </c>
      <c r="K30" s="2"/>
      <c r="L30" s="1">
        <f t="shared" si="16"/>
        <v>2334508</v>
      </c>
      <c r="M30" s="13">
        <f t="shared" si="16"/>
        <v>0</v>
      </c>
      <c r="N30" s="14">
        <f t="shared" si="17"/>
        <v>2334508</v>
      </c>
      <c r="P30" s="3" t="s">
        <v>15</v>
      </c>
      <c r="Q30" s="2">
        <v>746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5544</v>
      </c>
      <c r="X30" s="2">
        <v>0</v>
      </c>
      <c r="Y30" s="2">
        <v>1008</v>
      </c>
      <c r="Z30" s="2">
        <v>0</v>
      </c>
      <c r="AA30" s="1">
        <f t="shared" si="18"/>
        <v>7298</v>
      </c>
      <c r="AB30" s="13">
        <f t="shared" si="18"/>
        <v>0</v>
      </c>
      <c r="AC30" s="17">
        <f t="shared" si="19"/>
        <v>7298</v>
      </c>
      <c r="AE30" s="3" t="s">
        <v>15</v>
      </c>
      <c r="AF30" s="2">
        <f t="shared" si="20"/>
        <v>2762.7721179624664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49.329004329004341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319.88325568648946</v>
      </c>
      <c r="AQ30" s="13" t="str">
        <f t="shared" si="15"/>
        <v>N.A.</v>
      </c>
      <c r="AR30" s="14">
        <f t="shared" si="15"/>
        <v>319.88325568648946</v>
      </c>
    </row>
    <row r="31" spans="1:44" ht="15" customHeight="1" thickBot="1" x14ac:dyDescent="0.3">
      <c r="A31" s="4" t="s">
        <v>16</v>
      </c>
      <c r="B31" s="2">
        <v>14796592.999999998</v>
      </c>
      <c r="C31" s="2">
        <v>15622199.999999998</v>
      </c>
      <c r="D31" s="2">
        <v>2489280.0000000005</v>
      </c>
      <c r="E31" s="2"/>
      <c r="F31" s="2">
        <v>8118360</v>
      </c>
      <c r="G31" s="2">
        <v>2610350</v>
      </c>
      <c r="H31" s="2">
        <v>6683102.0000000009</v>
      </c>
      <c r="I31" s="2">
        <v>729280</v>
      </c>
      <c r="J31" s="2">
        <v>0</v>
      </c>
      <c r="K31" s="2"/>
      <c r="L31" s="1">
        <f t="shared" ref="L31" si="21">B31+D31+F31+H31+J31</f>
        <v>32087335</v>
      </c>
      <c r="M31" s="13">
        <f t="shared" ref="M31" si="22">C31+E31+G31+I31+K31</f>
        <v>18961830</v>
      </c>
      <c r="N31" s="17">
        <f t="shared" ref="N31" si="23">L31+M31</f>
        <v>51049165</v>
      </c>
      <c r="P31" s="4" t="s">
        <v>16</v>
      </c>
      <c r="Q31" s="2">
        <v>4466</v>
      </c>
      <c r="R31" s="2">
        <v>2981</v>
      </c>
      <c r="S31" s="2">
        <v>725</v>
      </c>
      <c r="T31" s="2">
        <v>0</v>
      </c>
      <c r="U31" s="2">
        <v>975</v>
      </c>
      <c r="V31" s="2">
        <v>561</v>
      </c>
      <c r="W31" s="2">
        <v>8062</v>
      </c>
      <c r="X31" s="2">
        <v>212</v>
      </c>
      <c r="Y31" s="2">
        <v>1220</v>
      </c>
      <c r="Z31" s="2">
        <v>0</v>
      </c>
      <c r="AA31" s="1">
        <f t="shared" ref="AA31" si="24">Q31+S31+U31+W31+Y31</f>
        <v>15448</v>
      </c>
      <c r="AB31" s="13">
        <f t="shared" ref="AB31" si="25">R31+T31+V31+X31+Z31</f>
        <v>3754</v>
      </c>
      <c r="AC31" s="14">
        <f t="shared" ref="AC31" si="26">AA31+AB31</f>
        <v>19202</v>
      </c>
      <c r="AE31" s="4" t="s">
        <v>16</v>
      </c>
      <c r="AF31" s="2">
        <f t="shared" si="20"/>
        <v>3313.1645768025073</v>
      </c>
      <c r="AG31" s="2">
        <f t="shared" si="15"/>
        <v>5240.5904059040586</v>
      </c>
      <c r="AH31" s="2">
        <f t="shared" si="15"/>
        <v>3433.4896551724146</v>
      </c>
      <c r="AI31" s="2" t="str">
        <f t="shared" si="15"/>
        <v>N.A.</v>
      </c>
      <c r="AJ31" s="2">
        <f t="shared" si="15"/>
        <v>8326.5230769230766</v>
      </c>
      <c r="AK31" s="2">
        <f t="shared" si="15"/>
        <v>4653.030303030303</v>
      </c>
      <c r="AL31" s="2">
        <f t="shared" si="15"/>
        <v>828.96328454477805</v>
      </c>
      <c r="AM31" s="2">
        <f t="shared" si="15"/>
        <v>3440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2077.1190445365096</v>
      </c>
      <c r="AQ31" s="13">
        <f t="shared" ref="AQ31" si="28">IFERROR(M31/AB31, "N.A.")</f>
        <v>5051.1001598295152</v>
      </c>
      <c r="AR31" s="14">
        <f t="shared" ref="AR31" si="29">IFERROR(N31/AC31, "N.A.")</f>
        <v>2658.5337464847412</v>
      </c>
    </row>
    <row r="32" spans="1:44" ht="15" customHeight="1" thickBot="1" x14ac:dyDescent="0.3">
      <c r="A32" s="5" t="s">
        <v>0</v>
      </c>
      <c r="B32" s="24">
        <f>B31+C31</f>
        <v>30418792.999999996</v>
      </c>
      <c r="C32" s="26"/>
      <c r="D32" s="24">
        <f>D31+E31</f>
        <v>2489280.0000000005</v>
      </c>
      <c r="E32" s="26"/>
      <c r="F32" s="24">
        <f>F31+G31</f>
        <v>10728710</v>
      </c>
      <c r="G32" s="26"/>
      <c r="H32" s="24">
        <f>H31+I31</f>
        <v>7412382.0000000009</v>
      </c>
      <c r="I32" s="26"/>
      <c r="J32" s="24">
        <f>J31+K31</f>
        <v>0</v>
      </c>
      <c r="K32" s="26"/>
      <c r="L32" s="24">
        <f>L31+M31</f>
        <v>51049165</v>
      </c>
      <c r="M32" s="25"/>
      <c r="N32" s="18">
        <f>B32+D32+F32+H32+J32</f>
        <v>51049165</v>
      </c>
      <c r="P32" s="5" t="s">
        <v>0</v>
      </c>
      <c r="Q32" s="24">
        <f>Q31+R31</f>
        <v>7447</v>
      </c>
      <c r="R32" s="26"/>
      <c r="S32" s="24">
        <f>S31+T31</f>
        <v>725</v>
      </c>
      <c r="T32" s="26"/>
      <c r="U32" s="24">
        <f>U31+V31</f>
        <v>1536</v>
      </c>
      <c r="V32" s="26"/>
      <c r="W32" s="24">
        <f>W31+X31</f>
        <v>8274</v>
      </c>
      <c r="X32" s="26"/>
      <c r="Y32" s="24">
        <f>Y31+Z31</f>
        <v>1220</v>
      </c>
      <c r="Z32" s="26"/>
      <c r="AA32" s="24">
        <f>AA31+AB31</f>
        <v>19202</v>
      </c>
      <c r="AB32" s="26"/>
      <c r="AC32" s="19">
        <f>Q32+S32+U32+W32+Y32</f>
        <v>19202</v>
      </c>
      <c r="AE32" s="5" t="s">
        <v>0</v>
      </c>
      <c r="AF32" s="27">
        <f>IFERROR(B32/Q32,"N.A.")</f>
        <v>4084.7043104605877</v>
      </c>
      <c r="AG32" s="28"/>
      <c r="AH32" s="27">
        <f>IFERROR(D32/S32,"N.A.")</f>
        <v>3433.4896551724146</v>
      </c>
      <c r="AI32" s="28"/>
      <c r="AJ32" s="27">
        <f>IFERROR(F32/U32,"N.A.")</f>
        <v>6984.837239583333</v>
      </c>
      <c r="AK32" s="28"/>
      <c r="AL32" s="27">
        <f>IFERROR(H32/W32,"N.A.")</f>
        <v>895.86439448876013</v>
      </c>
      <c r="AM32" s="28"/>
      <c r="AN32" s="27">
        <f>IFERROR(J32/Y32,"N.A.")</f>
        <v>0</v>
      </c>
      <c r="AO32" s="28"/>
      <c r="AP32" s="27">
        <f>IFERROR(L32/AA32,"N.A.")</f>
        <v>2658.5337464847412</v>
      </c>
      <c r="AQ32" s="28"/>
      <c r="AR32" s="16">
        <f>IFERROR(N32/AC32, "N.A.")</f>
        <v>2658.5337464847412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1465440</v>
      </c>
      <c r="C39" s="2"/>
      <c r="D39" s="2"/>
      <c r="E39" s="2"/>
      <c r="F39" s="2"/>
      <c r="G39" s="2"/>
      <c r="H39" s="2">
        <v>1583927.9999999998</v>
      </c>
      <c r="I39" s="2"/>
      <c r="J39" s="2">
        <v>0</v>
      </c>
      <c r="K39" s="2"/>
      <c r="L39" s="1">
        <f>B39+D39+F39+H39+J39</f>
        <v>3049368</v>
      </c>
      <c r="M39" s="13">
        <f>C39+E39+G39+I39+K39</f>
        <v>0</v>
      </c>
      <c r="N39" s="14">
        <f>L39+M39</f>
        <v>3049368</v>
      </c>
      <c r="P39" s="3" t="s">
        <v>12</v>
      </c>
      <c r="Q39" s="2">
        <v>698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1848</v>
      </c>
      <c r="X39" s="2">
        <v>0</v>
      </c>
      <c r="Y39" s="2">
        <v>1194</v>
      </c>
      <c r="Z39" s="2">
        <v>0</v>
      </c>
      <c r="AA39" s="1">
        <f>Q39+S39+U39+W39+Y39</f>
        <v>3740</v>
      </c>
      <c r="AB39" s="13">
        <f>R39+T39+V39+X39+Z39</f>
        <v>0</v>
      </c>
      <c r="AC39" s="14">
        <f>AA39+AB39</f>
        <v>3740</v>
      </c>
      <c r="AE39" s="3" t="s">
        <v>12</v>
      </c>
      <c r="AF39" s="2">
        <f>IFERROR(B39/Q39, "N.A.")</f>
        <v>2099.4842406876792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857.10389610389598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815.33903743315511</v>
      </c>
      <c r="AQ39" s="13" t="str">
        <f t="shared" si="30"/>
        <v>N.A.</v>
      </c>
      <c r="AR39" s="14">
        <f t="shared" si="30"/>
        <v>815.33903743315511</v>
      </c>
    </row>
    <row r="40" spans="1:44" ht="15" customHeight="1" thickBot="1" x14ac:dyDescent="0.3">
      <c r="A40" s="3" t="s">
        <v>13</v>
      </c>
      <c r="B40" s="2">
        <v>1510765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1510765</v>
      </c>
      <c r="M40" s="13">
        <f t="shared" si="31"/>
        <v>0</v>
      </c>
      <c r="N40" s="14">
        <f t="shared" ref="N40:N42" si="32">L40+M40</f>
        <v>1510765</v>
      </c>
      <c r="P40" s="3" t="s">
        <v>13</v>
      </c>
      <c r="Q40" s="2">
        <v>869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869</v>
      </c>
      <c r="AB40" s="13">
        <f t="shared" si="33"/>
        <v>0</v>
      </c>
      <c r="AC40" s="14">
        <f t="shared" ref="AC40:AC42" si="34">AA40+AB40</f>
        <v>869</v>
      </c>
      <c r="AE40" s="3" t="s">
        <v>13</v>
      </c>
      <c r="AF40" s="2">
        <f t="shared" ref="AF40:AF43" si="35">IFERROR(B40/Q40, "N.A.")</f>
        <v>1738.5097813578827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1738.5097813578827</v>
      </c>
      <c r="AQ40" s="13" t="str">
        <f t="shared" si="30"/>
        <v>N.A.</v>
      </c>
      <c r="AR40" s="14">
        <f t="shared" si="30"/>
        <v>1738.5097813578827</v>
      </c>
    </row>
    <row r="41" spans="1:44" ht="15" customHeight="1" thickBot="1" x14ac:dyDescent="0.3">
      <c r="A41" s="3" t="s">
        <v>14</v>
      </c>
      <c r="B41" s="2">
        <v>4088690.0000000009</v>
      </c>
      <c r="C41" s="2">
        <v>7701530.0000000009</v>
      </c>
      <c r="D41" s="2"/>
      <c r="E41" s="2"/>
      <c r="F41" s="2"/>
      <c r="G41" s="2">
        <v>1823200</v>
      </c>
      <c r="H41" s="2"/>
      <c r="I41" s="2">
        <v>729280</v>
      </c>
      <c r="J41" s="2">
        <v>0</v>
      </c>
      <c r="K41" s="2"/>
      <c r="L41" s="1">
        <f t="shared" si="31"/>
        <v>4088690.0000000009</v>
      </c>
      <c r="M41" s="13">
        <f t="shared" si="31"/>
        <v>10254010</v>
      </c>
      <c r="N41" s="14">
        <f t="shared" si="32"/>
        <v>14342700</v>
      </c>
      <c r="P41" s="3" t="s">
        <v>14</v>
      </c>
      <c r="Q41" s="2">
        <v>809</v>
      </c>
      <c r="R41" s="2">
        <v>1264</v>
      </c>
      <c r="S41" s="2">
        <v>0</v>
      </c>
      <c r="T41" s="2">
        <v>0</v>
      </c>
      <c r="U41" s="2">
        <v>0</v>
      </c>
      <c r="V41" s="2">
        <v>212</v>
      </c>
      <c r="W41" s="2">
        <v>0</v>
      </c>
      <c r="X41" s="2">
        <v>212</v>
      </c>
      <c r="Y41" s="2">
        <v>349</v>
      </c>
      <c r="Z41" s="2">
        <v>0</v>
      </c>
      <c r="AA41" s="1">
        <f t="shared" si="33"/>
        <v>1158</v>
      </c>
      <c r="AB41" s="13">
        <f t="shared" si="33"/>
        <v>1688</v>
      </c>
      <c r="AC41" s="14">
        <f t="shared" si="34"/>
        <v>2846</v>
      </c>
      <c r="AE41" s="3" t="s">
        <v>14</v>
      </c>
      <c r="AF41" s="2">
        <f t="shared" si="35"/>
        <v>5054.0049443757734</v>
      </c>
      <c r="AG41" s="2">
        <f t="shared" si="30"/>
        <v>6092.9825949367096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3440</v>
      </c>
      <c r="AN41" s="2">
        <f t="shared" si="30"/>
        <v>0</v>
      </c>
      <c r="AO41" s="2" t="str">
        <f t="shared" si="30"/>
        <v>N.A.</v>
      </c>
      <c r="AP41" s="15">
        <f t="shared" si="30"/>
        <v>3530.8203799654584</v>
      </c>
      <c r="AQ41" s="13">
        <f t="shared" si="30"/>
        <v>6074.6504739336497</v>
      </c>
      <c r="AR41" s="14">
        <f t="shared" si="30"/>
        <v>5039.5994378074492</v>
      </c>
    </row>
    <row r="42" spans="1:44" ht="15" customHeight="1" thickBot="1" x14ac:dyDescent="0.3">
      <c r="A42" s="3" t="s">
        <v>15</v>
      </c>
      <c r="B42" s="2">
        <v>50740</v>
      </c>
      <c r="C42" s="2"/>
      <c r="D42" s="2"/>
      <c r="E42" s="2"/>
      <c r="F42" s="2"/>
      <c r="G42" s="2">
        <v>0</v>
      </c>
      <c r="H42" s="2"/>
      <c r="I42" s="2"/>
      <c r="J42" s="2"/>
      <c r="K42" s="2"/>
      <c r="L42" s="1">
        <f t="shared" si="31"/>
        <v>50740</v>
      </c>
      <c r="M42" s="13">
        <f t="shared" si="31"/>
        <v>0</v>
      </c>
      <c r="N42" s="14">
        <f t="shared" si="32"/>
        <v>50740</v>
      </c>
      <c r="P42" s="3" t="s">
        <v>15</v>
      </c>
      <c r="Q42" s="2">
        <v>118</v>
      </c>
      <c r="R42" s="2">
        <v>0</v>
      </c>
      <c r="S42" s="2">
        <v>0</v>
      </c>
      <c r="T42" s="2">
        <v>0</v>
      </c>
      <c r="U42" s="2">
        <v>0</v>
      </c>
      <c r="V42" s="2">
        <v>118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118</v>
      </c>
      <c r="AB42" s="13">
        <f t="shared" si="33"/>
        <v>118</v>
      </c>
      <c r="AC42" s="14">
        <f t="shared" si="34"/>
        <v>236</v>
      </c>
      <c r="AE42" s="3" t="s">
        <v>15</v>
      </c>
      <c r="AF42" s="2">
        <f t="shared" si="35"/>
        <v>430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430</v>
      </c>
      <c r="AQ42" s="13">
        <f t="shared" si="30"/>
        <v>0</v>
      </c>
      <c r="AR42" s="14">
        <f t="shared" si="30"/>
        <v>215</v>
      </c>
    </row>
    <row r="43" spans="1:44" ht="15" customHeight="1" thickBot="1" x14ac:dyDescent="0.3">
      <c r="A43" s="4" t="s">
        <v>16</v>
      </c>
      <c r="B43" s="2">
        <v>7115635.0000000009</v>
      </c>
      <c r="C43" s="2">
        <v>7701530.0000000009</v>
      </c>
      <c r="D43" s="2"/>
      <c r="E43" s="2"/>
      <c r="F43" s="2"/>
      <c r="G43" s="2">
        <v>1823199.9999999998</v>
      </c>
      <c r="H43" s="2">
        <v>1583927.9999999998</v>
      </c>
      <c r="I43" s="2">
        <v>729280</v>
      </c>
      <c r="J43" s="2">
        <v>0</v>
      </c>
      <c r="K43" s="2"/>
      <c r="L43" s="1">
        <f t="shared" ref="L43" si="36">B43+D43+F43+H43+J43</f>
        <v>8699563</v>
      </c>
      <c r="M43" s="13">
        <f t="shared" ref="M43" si="37">C43+E43+G43+I43+K43</f>
        <v>10254010</v>
      </c>
      <c r="N43" s="17">
        <f t="shared" ref="N43" si="38">L43+M43</f>
        <v>18953573</v>
      </c>
      <c r="P43" s="4" t="s">
        <v>16</v>
      </c>
      <c r="Q43" s="2">
        <v>2494</v>
      </c>
      <c r="R43" s="2">
        <v>1264</v>
      </c>
      <c r="S43" s="2">
        <v>0</v>
      </c>
      <c r="T43" s="2">
        <v>0</v>
      </c>
      <c r="U43" s="2">
        <v>0</v>
      </c>
      <c r="V43" s="2">
        <v>330</v>
      </c>
      <c r="W43" s="2">
        <v>1848</v>
      </c>
      <c r="X43" s="2">
        <v>212</v>
      </c>
      <c r="Y43" s="2">
        <v>1543</v>
      </c>
      <c r="Z43" s="2">
        <v>0</v>
      </c>
      <c r="AA43" s="1">
        <f t="shared" ref="AA43" si="39">Q43+S43+U43+W43+Y43</f>
        <v>5885</v>
      </c>
      <c r="AB43" s="13">
        <f t="shared" ref="AB43" si="40">R43+T43+V43+X43+Z43</f>
        <v>1806</v>
      </c>
      <c r="AC43" s="17">
        <f t="shared" ref="AC43" si="41">AA43+AB43</f>
        <v>7691</v>
      </c>
      <c r="AE43" s="4" t="s">
        <v>16</v>
      </c>
      <c r="AF43" s="2">
        <f t="shared" si="35"/>
        <v>2853.1014434643148</v>
      </c>
      <c r="AG43" s="2">
        <f t="shared" si="30"/>
        <v>6092.9825949367096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5524.8484848484841</v>
      </c>
      <c r="AL43" s="2">
        <f t="shared" si="30"/>
        <v>857.10389610389598</v>
      </c>
      <c r="AM43" s="2">
        <f t="shared" si="30"/>
        <v>3440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1478.2604927782497</v>
      </c>
      <c r="AQ43" s="13">
        <f t="shared" ref="AQ43" si="43">IFERROR(M43/AB43, "N.A.")</f>
        <v>5677.7464008859361</v>
      </c>
      <c r="AR43" s="14">
        <f t="shared" ref="AR43" si="44">IFERROR(N43/AC43, "N.A.")</f>
        <v>2464.3834351839814</v>
      </c>
    </row>
    <row r="44" spans="1:44" ht="15" customHeight="1" thickBot="1" x14ac:dyDescent="0.3">
      <c r="A44" s="5" t="s">
        <v>0</v>
      </c>
      <c r="B44" s="24">
        <f>B43+C43</f>
        <v>14817165.000000002</v>
      </c>
      <c r="C44" s="26"/>
      <c r="D44" s="24">
        <f>D43+E43</f>
        <v>0</v>
      </c>
      <c r="E44" s="26"/>
      <c r="F44" s="24">
        <f>F43+G43</f>
        <v>1823199.9999999998</v>
      </c>
      <c r="G44" s="26"/>
      <c r="H44" s="24">
        <f>H43+I43</f>
        <v>2313208</v>
      </c>
      <c r="I44" s="26"/>
      <c r="J44" s="24">
        <f>J43+K43</f>
        <v>0</v>
      </c>
      <c r="K44" s="26"/>
      <c r="L44" s="24">
        <f>L43+M43</f>
        <v>18953573</v>
      </c>
      <c r="M44" s="25"/>
      <c r="N44" s="18">
        <f>B44+D44+F44+H44+J44</f>
        <v>18953573</v>
      </c>
      <c r="P44" s="5" t="s">
        <v>0</v>
      </c>
      <c r="Q44" s="24">
        <f>Q43+R43</f>
        <v>3758</v>
      </c>
      <c r="R44" s="26"/>
      <c r="S44" s="24">
        <f>S43+T43</f>
        <v>0</v>
      </c>
      <c r="T44" s="26"/>
      <c r="U44" s="24">
        <f>U43+V43</f>
        <v>330</v>
      </c>
      <c r="V44" s="26"/>
      <c r="W44" s="24">
        <f>W43+X43</f>
        <v>2060</v>
      </c>
      <c r="X44" s="26"/>
      <c r="Y44" s="24">
        <f>Y43+Z43</f>
        <v>1543</v>
      </c>
      <c r="Z44" s="26"/>
      <c r="AA44" s="24">
        <f>AA43+AB43</f>
        <v>7691</v>
      </c>
      <c r="AB44" s="25"/>
      <c r="AC44" s="18">
        <f>Q44+S44+U44+W44+Y44</f>
        <v>7691</v>
      </c>
      <c r="AE44" s="5" t="s">
        <v>0</v>
      </c>
      <c r="AF44" s="27">
        <f>IFERROR(B44/Q44,"N.A.")</f>
        <v>3942.8326237360302</v>
      </c>
      <c r="AG44" s="28"/>
      <c r="AH44" s="27" t="str">
        <f>IFERROR(D44/S44,"N.A.")</f>
        <v>N.A.</v>
      </c>
      <c r="AI44" s="28"/>
      <c r="AJ44" s="27">
        <f>IFERROR(F44/U44,"N.A.")</f>
        <v>5524.8484848484841</v>
      </c>
      <c r="AK44" s="28"/>
      <c r="AL44" s="27">
        <f>IFERROR(H44/W44,"N.A.")</f>
        <v>1122.9165048543689</v>
      </c>
      <c r="AM44" s="28"/>
      <c r="AN44" s="27">
        <f>IFERROR(J44/Y44,"N.A.")</f>
        <v>0</v>
      </c>
      <c r="AO44" s="28"/>
      <c r="AP44" s="27">
        <f>IFERROR(L44/AA44,"N.A.")</f>
        <v>2464.3834351839814</v>
      </c>
      <c r="AQ44" s="28"/>
      <c r="AR44" s="16">
        <f>IFERROR(N44/AC44, "N.A.")</f>
        <v>2464.3834351839814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20969449.999999996</v>
      </c>
      <c r="C15" s="2"/>
      <c r="D15" s="2">
        <v>2026418</v>
      </c>
      <c r="E15" s="2"/>
      <c r="F15" s="2">
        <v>1419000</v>
      </c>
      <c r="G15" s="2"/>
      <c r="H15" s="2">
        <v>21708506.999999996</v>
      </c>
      <c r="I15" s="2"/>
      <c r="J15" s="2">
        <v>0</v>
      </c>
      <c r="K15" s="2"/>
      <c r="L15" s="1">
        <f>B15+D15+F15+H15+J15</f>
        <v>46123374.999999993</v>
      </c>
      <c r="M15" s="13">
        <f>C15+E15+G15+I15+K15</f>
        <v>0</v>
      </c>
      <c r="N15" s="14">
        <f>L15+M15</f>
        <v>46123374.999999993</v>
      </c>
      <c r="P15" s="3" t="s">
        <v>12</v>
      </c>
      <c r="Q15" s="2">
        <v>4417</v>
      </c>
      <c r="R15" s="2">
        <v>0</v>
      </c>
      <c r="S15" s="2">
        <v>850</v>
      </c>
      <c r="T15" s="2">
        <v>0</v>
      </c>
      <c r="U15" s="2">
        <v>220</v>
      </c>
      <c r="V15" s="2">
        <v>0</v>
      </c>
      <c r="W15" s="2">
        <v>5891</v>
      </c>
      <c r="X15" s="2">
        <v>0</v>
      </c>
      <c r="Y15" s="2">
        <v>651</v>
      </c>
      <c r="Z15" s="2">
        <v>0</v>
      </c>
      <c r="AA15" s="1">
        <f>Q15+S15+U15+W15+Y15</f>
        <v>12029</v>
      </c>
      <c r="AB15" s="13">
        <f>R15+T15+V15+X15+Z15</f>
        <v>0</v>
      </c>
      <c r="AC15" s="14">
        <f>AA15+AB15</f>
        <v>12029</v>
      </c>
      <c r="AE15" s="3" t="s">
        <v>12</v>
      </c>
      <c r="AF15" s="2">
        <f>IFERROR(B15/Q15, "N.A.")</f>
        <v>4747.4417025130169</v>
      </c>
      <c r="AG15" s="2" t="str">
        <f t="shared" ref="AG15:AR19" si="0">IFERROR(C15/R15, "N.A.")</f>
        <v>N.A.</v>
      </c>
      <c r="AH15" s="2">
        <f t="shared" si="0"/>
        <v>2384.0211764705882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3685.0291970802914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3834.3482417491059</v>
      </c>
      <c r="AQ15" s="13" t="str">
        <f t="shared" si="0"/>
        <v>N.A.</v>
      </c>
      <c r="AR15" s="14">
        <f t="shared" si="0"/>
        <v>3834.3482417491059</v>
      </c>
    </row>
    <row r="16" spans="1:44" ht="15" customHeight="1" thickBot="1" x14ac:dyDescent="0.3">
      <c r="A16" s="3" t="s">
        <v>13</v>
      </c>
      <c r="B16" s="2">
        <v>4499599.9999999991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4499599.9999999991</v>
      </c>
      <c r="M16" s="13">
        <f t="shared" si="1"/>
        <v>0</v>
      </c>
      <c r="N16" s="14">
        <f t="shared" ref="N16:N18" si="2">L16+M16</f>
        <v>4499599.9999999991</v>
      </c>
      <c r="P16" s="3" t="s">
        <v>13</v>
      </c>
      <c r="Q16" s="2">
        <v>1078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1078</v>
      </c>
      <c r="AB16" s="13">
        <f t="shared" si="3"/>
        <v>0</v>
      </c>
      <c r="AC16" s="14">
        <f t="shared" ref="AC16:AC18" si="4">AA16+AB16</f>
        <v>1078</v>
      </c>
      <c r="AE16" s="3" t="s">
        <v>13</v>
      </c>
      <c r="AF16" s="2">
        <f t="shared" ref="AF16:AF19" si="5">IFERROR(B16/Q16, "N.A.")</f>
        <v>4174.0259740259735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4174.0259740259735</v>
      </c>
      <c r="AQ16" s="13" t="str">
        <f t="shared" si="0"/>
        <v>N.A.</v>
      </c>
      <c r="AR16" s="14">
        <f t="shared" si="0"/>
        <v>4174.0259740259735</v>
      </c>
    </row>
    <row r="17" spans="1:44" ht="15" customHeight="1" thickBot="1" x14ac:dyDescent="0.3">
      <c r="A17" s="3" t="s">
        <v>14</v>
      </c>
      <c r="B17" s="2">
        <v>22089305</v>
      </c>
      <c r="C17" s="2">
        <v>16505200</v>
      </c>
      <c r="D17" s="2">
        <v>1100000</v>
      </c>
      <c r="E17" s="2"/>
      <c r="F17" s="2"/>
      <c r="G17" s="2">
        <v>3184150</v>
      </c>
      <c r="H17" s="2"/>
      <c r="I17" s="2">
        <v>2305720</v>
      </c>
      <c r="J17" s="2">
        <v>0</v>
      </c>
      <c r="K17" s="2"/>
      <c r="L17" s="1">
        <f t="shared" si="1"/>
        <v>23189305</v>
      </c>
      <c r="M17" s="13">
        <f t="shared" si="1"/>
        <v>21995070</v>
      </c>
      <c r="N17" s="14">
        <f t="shared" si="2"/>
        <v>45184375</v>
      </c>
      <c r="P17" s="3" t="s">
        <v>14</v>
      </c>
      <c r="Q17" s="2">
        <v>4281</v>
      </c>
      <c r="R17" s="2">
        <v>2354</v>
      </c>
      <c r="S17" s="2">
        <v>220</v>
      </c>
      <c r="T17" s="2">
        <v>0</v>
      </c>
      <c r="U17" s="2">
        <v>0</v>
      </c>
      <c r="V17" s="2">
        <v>424</v>
      </c>
      <c r="W17" s="2">
        <v>0</v>
      </c>
      <c r="X17" s="2">
        <v>652</v>
      </c>
      <c r="Y17" s="2">
        <v>426</v>
      </c>
      <c r="Z17" s="2">
        <v>0</v>
      </c>
      <c r="AA17" s="1">
        <f t="shared" si="3"/>
        <v>4927</v>
      </c>
      <c r="AB17" s="13">
        <f t="shared" si="3"/>
        <v>3430</v>
      </c>
      <c r="AC17" s="14">
        <f t="shared" si="4"/>
        <v>8357</v>
      </c>
      <c r="AE17" s="3" t="s">
        <v>14</v>
      </c>
      <c r="AF17" s="2">
        <f t="shared" si="5"/>
        <v>5159.8469983648683</v>
      </c>
      <c r="AG17" s="2">
        <f t="shared" si="0"/>
        <v>7011.5548003398471</v>
      </c>
      <c r="AH17" s="2">
        <f t="shared" si="0"/>
        <v>5000</v>
      </c>
      <c r="AI17" s="2" t="str">
        <f t="shared" si="0"/>
        <v>N.A.</v>
      </c>
      <c r="AJ17" s="2" t="str">
        <f t="shared" si="0"/>
        <v>N.A.</v>
      </c>
      <c r="AK17" s="2">
        <f t="shared" si="0"/>
        <v>7509.7877358490568</v>
      </c>
      <c r="AL17" s="2" t="str">
        <f t="shared" si="0"/>
        <v>N.A.</v>
      </c>
      <c r="AM17" s="2">
        <f t="shared" si="0"/>
        <v>3536.3803680981596</v>
      </c>
      <c r="AN17" s="2">
        <f t="shared" si="0"/>
        <v>0</v>
      </c>
      <c r="AO17" s="2" t="str">
        <f t="shared" si="0"/>
        <v>N.A.</v>
      </c>
      <c r="AP17" s="15">
        <f t="shared" si="0"/>
        <v>4706.5770245585545</v>
      </c>
      <c r="AQ17" s="13">
        <f t="shared" si="0"/>
        <v>6412.5568513119533</v>
      </c>
      <c r="AR17" s="14">
        <f t="shared" si="0"/>
        <v>5406.7697738422876</v>
      </c>
    </row>
    <row r="18" spans="1:44" ht="15" customHeight="1" thickBot="1" x14ac:dyDescent="0.3">
      <c r="A18" s="3" t="s">
        <v>15</v>
      </c>
      <c r="B18" s="2">
        <v>1284360</v>
      </c>
      <c r="C18" s="2"/>
      <c r="D18" s="2"/>
      <c r="E18" s="2"/>
      <c r="F18" s="2"/>
      <c r="G18" s="2"/>
      <c r="H18" s="2">
        <v>198660</v>
      </c>
      <c r="I18" s="2"/>
      <c r="J18" s="2">
        <v>0</v>
      </c>
      <c r="K18" s="2"/>
      <c r="L18" s="1">
        <f t="shared" si="1"/>
        <v>1483020</v>
      </c>
      <c r="M18" s="13">
        <f t="shared" si="1"/>
        <v>0</v>
      </c>
      <c r="N18" s="14">
        <f t="shared" si="2"/>
        <v>1483020</v>
      </c>
      <c r="P18" s="3" t="s">
        <v>15</v>
      </c>
      <c r="Q18" s="2">
        <v>660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3088</v>
      </c>
      <c r="X18" s="2">
        <v>0</v>
      </c>
      <c r="Y18" s="2">
        <v>880</v>
      </c>
      <c r="Z18" s="2">
        <v>0</v>
      </c>
      <c r="AA18" s="1">
        <f t="shared" si="3"/>
        <v>4628</v>
      </c>
      <c r="AB18" s="13">
        <f t="shared" si="3"/>
        <v>0</v>
      </c>
      <c r="AC18" s="17">
        <f t="shared" si="4"/>
        <v>4628</v>
      </c>
      <c r="AE18" s="3" t="s">
        <v>15</v>
      </c>
      <c r="AF18" s="2">
        <f t="shared" si="5"/>
        <v>1946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64.332901554404145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320.44511668107174</v>
      </c>
      <c r="AQ18" s="13" t="str">
        <f t="shared" si="0"/>
        <v>N.A.</v>
      </c>
      <c r="AR18" s="14">
        <f t="shared" si="0"/>
        <v>320.44511668107174</v>
      </c>
    </row>
    <row r="19" spans="1:44" ht="15" customHeight="1" thickBot="1" x14ac:dyDescent="0.3">
      <c r="A19" s="4" t="s">
        <v>16</v>
      </c>
      <c r="B19" s="2">
        <v>48842715.000000007</v>
      </c>
      <c r="C19" s="2">
        <v>16505200</v>
      </c>
      <c r="D19" s="2">
        <v>3126418</v>
      </c>
      <c r="E19" s="2"/>
      <c r="F19" s="2">
        <v>1419000</v>
      </c>
      <c r="G19" s="2">
        <v>3184150</v>
      </c>
      <c r="H19" s="2">
        <v>21907166.999999996</v>
      </c>
      <c r="I19" s="2">
        <v>2305720</v>
      </c>
      <c r="J19" s="2">
        <v>0</v>
      </c>
      <c r="K19" s="2"/>
      <c r="L19" s="1">
        <f t="shared" ref="L19" si="6">B19+D19+F19+H19+J19</f>
        <v>75295300</v>
      </c>
      <c r="M19" s="13">
        <f t="shared" ref="M19" si="7">C19+E19+G19+I19+K19</f>
        <v>21995070</v>
      </c>
      <c r="N19" s="17">
        <f t="shared" ref="N19" si="8">L19+M19</f>
        <v>97290370</v>
      </c>
      <c r="P19" s="4" t="s">
        <v>16</v>
      </c>
      <c r="Q19" s="2">
        <v>10436</v>
      </c>
      <c r="R19" s="2">
        <v>2354</v>
      </c>
      <c r="S19" s="2">
        <v>1070</v>
      </c>
      <c r="T19" s="2">
        <v>0</v>
      </c>
      <c r="U19" s="2">
        <v>220</v>
      </c>
      <c r="V19" s="2">
        <v>424</v>
      </c>
      <c r="W19" s="2">
        <v>8979</v>
      </c>
      <c r="X19" s="2">
        <v>652</v>
      </c>
      <c r="Y19" s="2">
        <v>1957</v>
      </c>
      <c r="Z19" s="2">
        <v>0</v>
      </c>
      <c r="AA19" s="1">
        <f t="shared" ref="AA19" si="9">Q19+S19+U19+W19+Y19</f>
        <v>22662</v>
      </c>
      <c r="AB19" s="13">
        <f t="shared" ref="AB19" si="10">R19+T19+V19+X19+Z19</f>
        <v>3430</v>
      </c>
      <c r="AC19" s="14">
        <f t="shared" ref="AC19" si="11">AA19+AB19</f>
        <v>26092</v>
      </c>
      <c r="AE19" s="4" t="s">
        <v>16</v>
      </c>
      <c r="AF19" s="2">
        <f t="shared" si="5"/>
        <v>4680.214162514374</v>
      </c>
      <c r="AG19" s="2">
        <f t="shared" si="0"/>
        <v>7011.5548003398471</v>
      </c>
      <c r="AH19" s="2">
        <f t="shared" si="0"/>
        <v>2921.8859813084114</v>
      </c>
      <c r="AI19" s="2" t="str">
        <f t="shared" si="0"/>
        <v>N.A.</v>
      </c>
      <c r="AJ19" s="2">
        <f t="shared" si="0"/>
        <v>6450</v>
      </c>
      <c r="AK19" s="2">
        <f t="shared" si="0"/>
        <v>7509.7877358490568</v>
      </c>
      <c r="AL19" s="2">
        <f t="shared" si="0"/>
        <v>2439.822586034079</v>
      </c>
      <c r="AM19" s="2">
        <f t="shared" si="0"/>
        <v>3536.3803680981596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3322.5355220192391</v>
      </c>
      <c r="AQ19" s="13">
        <f t="shared" ref="AQ19" si="13">IFERROR(M19/AB19, "N.A.")</f>
        <v>6412.5568513119533</v>
      </c>
      <c r="AR19" s="14">
        <f t="shared" ref="AR19" si="14">IFERROR(N19/AC19, "N.A.")</f>
        <v>3728.7432929633605</v>
      </c>
    </row>
    <row r="20" spans="1:44" ht="15" customHeight="1" thickBot="1" x14ac:dyDescent="0.3">
      <c r="A20" s="5" t="s">
        <v>0</v>
      </c>
      <c r="B20" s="24">
        <f>B19+C19</f>
        <v>65347915.000000007</v>
      </c>
      <c r="C20" s="26"/>
      <c r="D20" s="24">
        <f>D19+E19</f>
        <v>3126418</v>
      </c>
      <c r="E20" s="26"/>
      <c r="F20" s="24">
        <f>F19+G19</f>
        <v>4603150</v>
      </c>
      <c r="G20" s="26"/>
      <c r="H20" s="24">
        <f>H19+I19</f>
        <v>24212886.999999996</v>
      </c>
      <c r="I20" s="26"/>
      <c r="J20" s="24">
        <f>J19+K19</f>
        <v>0</v>
      </c>
      <c r="K20" s="26"/>
      <c r="L20" s="24">
        <f>L19+M19</f>
        <v>97290370</v>
      </c>
      <c r="M20" s="25"/>
      <c r="N20" s="18">
        <f>B20+D20+F20+H20+J20</f>
        <v>97290370</v>
      </c>
      <c r="P20" s="5" t="s">
        <v>0</v>
      </c>
      <c r="Q20" s="24">
        <f>Q19+R19</f>
        <v>12790</v>
      </c>
      <c r="R20" s="26"/>
      <c r="S20" s="24">
        <f>S19+T19</f>
        <v>1070</v>
      </c>
      <c r="T20" s="26"/>
      <c r="U20" s="24">
        <f>U19+V19</f>
        <v>644</v>
      </c>
      <c r="V20" s="26"/>
      <c r="W20" s="24">
        <f>W19+X19</f>
        <v>9631</v>
      </c>
      <c r="X20" s="26"/>
      <c r="Y20" s="24">
        <f>Y19+Z19</f>
        <v>1957</v>
      </c>
      <c r="Z20" s="26"/>
      <c r="AA20" s="24">
        <f>AA19+AB19</f>
        <v>26092</v>
      </c>
      <c r="AB20" s="26"/>
      <c r="AC20" s="19">
        <f>Q20+S20+U20+W20+Y20</f>
        <v>26092</v>
      </c>
      <c r="AE20" s="5" t="s">
        <v>0</v>
      </c>
      <c r="AF20" s="27">
        <f>IFERROR(B20/Q20,"N.A.")</f>
        <v>5109.2974980453482</v>
      </c>
      <c r="AG20" s="28"/>
      <c r="AH20" s="27">
        <f>IFERROR(D20/S20,"N.A.")</f>
        <v>2921.8859813084114</v>
      </c>
      <c r="AI20" s="28"/>
      <c r="AJ20" s="27">
        <f>IFERROR(F20/U20,"N.A.")</f>
        <v>7147.7484472049691</v>
      </c>
      <c r="AK20" s="28"/>
      <c r="AL20" s="27">
        <f>IFERROR(H20/W20,"N.A.")</f>
        <v>2514.0574187519464</v>
      </c>
      <c r="AM20" s="28"/>
      <c r="AN20" s="27">
        <f>IFERROR(J20/Y20,"N.A.")</f>
        <v>0</v>
      </c>
      <c r="AO20" s="28"/>
      <c r="AP20" s="27">
        <f>IFERROR(L20/AA20,"N.A.")</f>
        <v>3728.7432929633605</v>
      </c>
      <c r="AQ20" s="28"/>
      <c r="AR20" s="16">
        <f>IFERROR(N20/AC20, "N.A.")</f>
        <v>3728.7432929633605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20023450</v>
      </c>
      <c r="C27" s="2"/>
      <c r="D27" s="2">
        <v>2026418</v>
      </c>
      <c r="E27" s="2"/>
      <c r="F27" s="2">
        <v>1419000</v>
      </c>
      <c r="G27" s="2"/>
      <c r="H27" s="2">
        <v>16858796</v>
      </c>
      <c r="I27" s="2"/>
      <c r="J27" s="2"/>
      <c r="K27" s="2"/>
      <c r="L27" s="1">
        <f>B27+D27+F27+H27+J27</f>
        <v>40327664</v>
      </c>
      <c r="M27" s="13">
        <f>C27+E27+G27+I27+K27</f>
        <v>0</v>
      </c>
      <c r="N27" s="14">
        <f>L27+M27</f>
        <v>40327664</v>
      </c>
      <c r="P27" s="3" t="s">
        <v>12</v>
      </c>
      <c r="Q27" s="2">
        <v>3757</v>
      </c>
      <c r="R27" s="2">
        <v>0</v>
      </c>
      <c r="S27" s="2">
        <v>850</v>
      </c>
      <c r="T27" s="2">
        <v>0</v>
      </c>
      <c r="U27" s="2">
        <v>220</v>
      </c>
      <c r="V27" s="2">
        <v>0</v>
      </c>
      <c r="W27" s="2">
        <v>3264</v>
      </c>
      <c r="X27" s="2">
        <v>0</v>
      </c>
      <c r="Y27" s="2">
        <v>0</v>
      </c>
      <c r="Z27" s="2">
        <v>0</v>
      </c>
      <c r="AA27" s="1">
        <f>Q27+S27+U27+W27+Y27</f>
        <v>8091</v>
      </c>
      <c r="AB27" s="13">
        <f>R27+T27+V27+X27+Z27</f>
        <v>0</v>
      </c>
      <c r="AC27" s="14">
        <f>AA27+AB27</f>
        <v>8091</v>
      </c>
      <c r="AE27" s="3" t="s">
        <v>12</v>
      </c>
      <c r="AF27" s="2">
        <f>IFERROR(B27/Q27, "N.A.")</f>
        <v>5329.6380090497742</v>
      </c>
      <c r="AG27" s="2" t="str">
        <f t="shared" ref="AG27:AR31" si="15">IFERROR(C27/R27, "N.A.")</f>
        <v>N.A.</v>
      </c>
      <c r="AH27" s="2">
        <f t="shared" si="15"/>
        <v>2384.0211764705882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5165.0723039215691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4984.2620195278705</v>
      </c>
      <c r="AQ27" s="13" t="str">
        <f t="shared" si="15"/>
        <v>N.A.</v>
      </c>
      <c r="AR27" s="14">
        <f t="shared" si="15"/>
        <v>4984.2620195278705</v>
      </c>
    </row>
    <row r="28" spans="1:44" ht="15" customHeight="1" thickBot="1" x14ac:dyDescent="0.3">
      <c r="A28" s="3" t="s">
        <v>13</v>
      </c>
      <c r="B28" s="2">
        <v>1704000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1704000</v>
      </c>
      <c r="M28" s="13">
        <f t="shared" si="16"/>
        <v>0</v>
      </c>
      <c r="N28" s="14">
        <f t="shared" ref="N28:N30" si="17">L28+M28</f>
        <v>1704000</v>
      </c>
      <c r="P28" s="3" t="s">
        <v>13</v>
      </c>
      <c r="Q28" s="2">
        <v>426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426</v>
      </c>
      <c r="AB28" s="13">
        <f t="shared" si="18"/>
        <v>0</v>
      </c>
      <c r="AC28" s="14">
        <f t="shared" ref="AC28:AC30" si="19">AA28+AB28</f>
        <v>426</v>
      </c>
      <c r="AE28" s="3" t="s">
        <v>13</v>
      </c>
      <c r="AF28" s="2">
        <f t="shared" ref="AF28:AF31" si="20">IFERROR(B28/Q28, "N.A.")</f>
        <v>4000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4000</v>
      </c>
      <c r="AQ28" s="13" t="str">
        <f t="shared" si="15"/>
        <v>N.A.</v>
      </c>
      <c r="AR28" s="14">
        <f t="shared" si="15"/>
        <v>4000</v>
      </c>
    </row>
    <row r="29" spans="1:44" ht="15" customHeight="1" thickBot="1" x14ac:dyDescent="0.3">
      <c r="A29" s="3" t="s">
        <v>14</v>
      </c>
      <c r="B29" s="2">
        <v>17196005</v>
      </c>
      <c r="C29" s="2">
        <v>13389200</v>
      </c>
      <c r="D29" s="2">
        <v>1100000</v>
      </c>
      <c r="E29" s="2"/>
      <c r="F29" s="2"/>
      <c r="G29" s="2">
        <v>3184150</v>
      </c>
      <c r="H29" s="2"/>
      <c r="I29" s="2">
        <v>958500</v>
      </c>
      <c r="J29" s="2">
        <v>0</v>
      </c>
      <c r="K29" s="2"/>
      <c r="L29" s="1">
        <f t="shared" si="16"/>
        <v>18296005</v>
      </c>
      <c r="M29" s="13">
        <f t="shared" si="16"/>
        <v>17531850</v>
      </c>
      <c r="N29" s="14">
        <f t="shared" si="17"/>
        <v>35827855</v>
      </c>
      <c r="P29" s="3" t="s">
        <v>14</v>
      </c>
      <c r="Q29" s="2">
        <v>3220</v>
      </c>
      <c r="R29" s="2">
        <v>1908</v>
      </c>
      <c r="S29" s="2">
        <v>220</v>
      </c>
      <c r="T29" s="2">
        <v>0</v>
      </c>
      <c r="U29" s="2">
        <v>0</v>
      </c>
      <c r="V29" s="2">
        <v>424</v>
      </c>
      <c r="W29" s="2">
        <v>0</v>
      </c>
      <c r="X29" s="2">
        <v>213</v>
      </c>
      <c r="Y29" s="2">
        <v>426</v>
      </c>
      <c r="Z29" s="2">
        <v>0</v>
      </c>
      <c r="AA29" s="1">
        <f t="shared" si="18"/>
        <v>3866</v>
      </c>
      <c r="AB29" s="13">
        <f t="shared" si="18"/>
        <v>2545</v>
      </c>
      <c r="AC29" s="14">
        <f t="shared" si="19"/>
        <v>6411</v>
      </c>
      <c r="AE29" s="3" t="s">
        <v>14</v>
      </c>
      <c r="AF29" s="2">
        <f t="shared" si="20"/>
        <v>5340.3742236024846</v>
      </c>
      <c r="AG29" s="2">
        <f t="shared" si="15"/>
        <v>7017.4004192872117</v>
      </c>
      <c r="AH29" s="2">
        <f t="shared" si="15"/>
        <v>5000</v>
      </c>
      <c r="AI29" s="2" t="str">
        <f t="shared" si="15"/>
        <v>N.A.</v>
      </c>
      <c r="AJ29" s="2" t="str">
        <f t="shared" si="15"/>
        <v>N.A.</v>
      </c>
      <c r="AK29" s="2">
        <f t="shared" si="15"/>
        <v>7509.7877358490568</v>
      </c>
      <c r="AL29" s="2" t="str">
        <f t="shared" si="15"/>
        <v>N.A.</v>
      </c>
      <c r="AM29" s="2">
        <f t="shared" si="15"/>
        <v>4500</v>
      </c>
      <c r="AN29" s="2">
        <f t="shared" si="15"/>
        <v>0</v>
      </c>
      <c r="AO29" s="2" t="str">
        <f t="shared" si="15"/>
        <v>N.A.</v>
      </c>
      <c r="AP29" s="15">
        <f t="shared" si="15"/>
        <v>4732.5413864459388</v>
      </c>
      <c r="AQ29" s="13">
        <f t="shared" si="15"/>
        <v>6888.7426326129662</v>
      </c>
      <c r="AR29" s="14">
        <f t="shared" si="15"/>
        <v>5588.4971143347375</v>
      </c>
    </row>
    <row r="30" spans="1:44" ht="15" customHeight="1" thickBot="1" x14ac:dyDescent="0.3">
      <c r="A30" s="3" t="s">
        <v>15</v>
      </c>
      <c r="B30" s="2">
        <v>1284360</v>
      </c>
      <c r="C30" s="2"/>
      <c r="D30" s="2"/>
      <c r="E30" s="2"/>
      <c r="F30" s="2"/>
      <c r="G30" s="2"/>
      <c r="H30" s="2">
        <v>141900.00000000003</v>
      </c>
      <c r="I30" s="2"/>
      <c r="J30" s="2">
        <v>0</v>
      </c>
      <c r="K30" s="2"/>
      <c r="L30" s="1">
        <f t="shared" si="16"/>
        <v>1426260</v>
      </c>
      <c r="M30" s="13">
        <f t="shared" si="16"/>
        <v>0</v>
      </c>
      <c r="N30" s="14">
        <f t="shared" si="17"/>
        <v>1426260</v>
      </c>
      <c r="P30" s="3" t="s">
        <v>15</v>
      </c>
      <c r="Q30" s="2">
        <v>660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2868</v>
      </c>
      <c r="X30" s="2">
        <v>0</v>
      </c>
      <c r="Y30" s="2">
        <v>880</v>
      </c>
      <c r="Z30" s="2">
        <v>0</v>
      </c>
      <c r="AA30" s="1">
        <f t="shared" si="18"/>
        <v>4408</v>
      </c>
      <c r="AB30" s="13">
        <f t="shared" si="18"/>
        <v>0</v>
      </c>
      <c r="AC30" s="17">
        <f t="shared" si="19"/>
        <v>4408</v>
      </c>
      <c r="AE30" s="3" t="s">
        <v>15</v>
      </c>
      <c r="AF30" s="2">
        <f t="shared" si="20"/>
        <v>1946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49.476987447698754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323.56170598911069</v>
      </c>
      <c r="AQ30" s="13" t="str">
        <f t="shared" si="15"/>
        <v>N.A.</v>
      </c>
      <c r="AR30" s="14">
        <f t="shared" si="15"/>
        <v>323.56170598911069</v>
      </c>
    </row>
    <row r="31" spans="1:44" ht="15" customHeight="1" thickBot="1" x14ac:dyDescent="0.3">
      <c r="A31" s="4" t="s">
        <v>16</v>
      </c>
      <c r="B31" s="2">
        <v>40207815</v>
      </c>
      <c r="C31" s="2">
        <v>13389200</v>
      </c>
      <c r="D31" s="2">
        <v>3126418</v>
      </c>
      <c r="E31" s="2"/>
      <c r="F31" s="2">
        <v>1419000</v>
      </c>
      <c r="G31" s="2">
        <v>3184150</v>
      </c>
      <c r="H31" s="2">
        <v>17000696</v>
      </c>
      <c r="I31" s="2">
        <v>958500</v>
      </c>
      <c r="J31" s="2">
        <v>0</v>
      </c>
      <c r="K31" s="2"/>
      <c r="L31" s="1">
        <f t="shared" ref="L31" si="21">B31+D31+F31+H31+J31</f>
        <v>61753929</v>
      </c>
      <c r="M31" s="13">
        <f t="shared" ref="M31" si="22">C31+E31+G31+I31+K31</f>
        <v>17531850</v>
      </c>
      <c r="N31" s="17">
        <f t="shared" ref="N31" si="23">L31+M31</f>
        <v>79285779</v>
      </c>
      <c r="P31" s="4" t="s">
        <v>16</v>
      </c>
      <c r="Q31" s="2">
        <v>8063</v>
      </c>
      <c r="R31" s="2">
        <v>1908</v>
      </c>
      <c r="S31" s="2">
        <v>1070</v>
      </c>
      <c r="T31" s="2">
        <v>0</v>
      </c>
      <c r="U31" s="2">
        <v>220</v>
      </c>
      <c r="V31" s="2">
        <v>424</v>
      </c>
      <c r="W31" s="2">
        <v>6132</v>
      </c>
      <c r="X31" s="2">
        <v>213</v>
      </c>
      <c r="Y31" s="2">
        <v>1306</v>
      </c>
      <c r="Z31" s="2">
        <v>0</v>
      </c>
      <c r="AA31" s="1">
        <f t="shared" ref="AA31" si="24">Q31+S31+U31+W31+Y31</f>
        <v>16791</v>
      </c>
      <c r="AB31" s="13">
        <f t="shared" ref="AB31" si="25">R31+T31+V31+X31+Z31</f>
        <v>2545</v>
      </c>
      <c r="AC31" s="14">
        <f t="shared" ref="AC31" si="26">AA31+AB31</f>
        <v>19336</v>
      </c>
      <c r="AE31" s="4" t="s">
        <v>16</v>
      </c>
      <c r="AF31" s="2">
        <f t="shared" si="20"/>
        <v>4986.7065608334369</v>
      </c>
      <c r="AG31" s="2">
        <f t="shared" si="15"/>
        <v>7017.4004192872117</v>
      </c>
      <c r="AH31" s="2">
        <f t="shared" si="15"/>
        <v>2921.8859813084114</v>
      </c>
      <c r="AI31" s="2" t="str">
        <f t="shared" si="15"/>
        <v>N.A.</v>
      </c>
      <c r="AJ31" s="2">
        <f t="shared" si="15"/>
        <v>6450</v>
      </c>
      <c r="AK31" s="2">
        <f t="shared" si="15"/>
        <v>7509.7877358490568</v>
      </c>
      <c r="AL31" s="2">
        <f t="shared" si="15"/>
        <v>2772.4553163731248</v>
      </c>
      <c r="AM31" s="2">
        <f t="shared" si="15"/>
        <v>4500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3677.7993567982849</v>
      </c>
      <c r="AQ31" s="13">
        <f t="shared" ref="AQ31" si="28">IFERROR(M31/AB31, "N.A.")</f>
        <v>6888.7426326129662</v>
      </c>
      <c r="AR31" s="14">
        <f t="shared" ref="AR31" si="29">IFERROR(N31/AC31, "N.A.")</f>
        <v>4100.4229933802235</v>
      </c>
    </row>
    <row r="32" spans="1:44" ht="15" customHeight="1" thickBot="1" x14ac:dyDescent="0.3">
      <c r="A32" s="5" t="s">
        <v>0</v>
      </c>
      <c r="B32" s="24">
        <f>B31+C31</f>
        <v>53597015</v>
      </c>
      <c r="C32" s="26"/>
      <c r="D32" s="24">
        <f>D31+E31</f>
        <v>3126418</v>
      </c>
      <c r="E32" s="26"/>
      <c r="F32" s="24">
        <f>F31+G31</f>
        <v>4603150</v>
      </c>
      <c r="G32" s="26"/>
      <c r="H32" s="24">
        <f>H31+I31</f>
        <v>17959196</v>
      </c>
      <c r="I32" s="26"/>
      <c r="J32" s="24">
        <f>J31+K31</f>
        <v>0</v>
      </c>
      <c r="K32" s="26"/>
      <c r="L32" s="24">
        <f>L31+M31</f>
        <v>79285779</v>
      </c>
      <c r="M32" s="25"/>
      <c r="N32" s="18">
        <f>B32+D32+F32+H32+J32</f>
        <v>79285779</v>
      </c>
      <c r="P32" s="5" t="s">
        <v>0</v>
      </c>
      <c r="Q32" s="24">
        <f>Q31+R31</f>
        <v>9971</v>
      </c>
      <c r="R32" s="26"/>
      <c r="S32" s="24">
        <f>S31+T31</f>
        <v>1070</v>
      </c>
      <c r="T32" s="26"/>
      <c r="U32" s="24">
        <f>U31+V31</f>
        <v>644</v>
      </c>
      <c r="V32" s="26"/>
      <c r="W32" s="24">
        <f>W31+X31</f>
        <v>6345</v>
      </c>
      <c r="X32" s="26"/>
      <c r="Y32" s="24">
        <f>Y31+Z31</f>
        <v>1306</v>
      </c>
      <c r="Z32" s="26"/>
      <c r="AA32" s="24">
        <f>AA31+AB31</f>
        <v>19336</v>
      </c>
      <c r="AB32" s="26"/>
      <c r="AC32" s="19">
        <f>Q32+S32+U32+W32+Y32</f>
        <v>19336</v>
      </c>
      <c r="AE32" s="5" t="s">
        <v>0</v>
      </c>
      <c r="AF32" s="27">
        <f>IFERROR(B32/Q32,"N.A.")</f>
        <v>5375.289840537559</v>
      </c>
      <c r="AG32" s="28"/>
      <c r="AH32" s="27">
        <f>IFERROR(D32/S32,"N.A.")</f>
        <v>2921.8859813084114</v>
      </c>
      <c r="AI32" s="28"/>
      <c r="AJ32" s="27">
        <f>IFERROR(F32/U32,"N.A.")</f>
        <v>7147.7484472049691</v>
      </c>
      <c r="AK32" s="28"/>
      <c r="AL32" s="27">
        <f>IFERROR(H32/W32,"N.A.")</f>
        <v>2830.4485421591803</v>
      </c>
      <c r="AM32" s="28"/>
      <c r="AN32" s="27">
        <f>IFERROR(J32/Y32,"N.A.")</f>
        <v>0</v>
      </c>
      <c r="AO32" s="28"/>
      <c r="AP32" s="27">
        <f>IFERROR(L32/AA32,"N.A.")</f>
        <v>4100.4229933802235</v>
      </c>
      <c r="AQ32" s="28"/>
      <c r="AR32" s="16">
        <f>IFERROR(N32/AC32, "N.A.")</f>
        <v>4100.4229933802235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946000</v>
      </c>
      <c r="C39" s="2"/>
      <c r="D39" s="2"/>
      <c r="E39" s="2"/>
      <c r="F39" s="2"/>
      <c r="G39" s="2"/>
      <c r="H39" s="2">
        <v>4849711</v>
      </c>
      <c r="I39" s="2"/>
      <c r="J39" s="2">
        <v>0</v>
      </c>
      <c r="K39" s="2"/>
      <c r="L39" s="1">
        <f>B39+D39+F39+H39+J39</f>
        <v>5795711</v>
      </c>
      <c r="M39" s="13">
        <f>C39+E39+G39+I39+K39</f>
        <v>0</v>
      </c>
      <c r="N39" s="14">
        <f>L39+M39</f>
        <v>5795711</v>
      </c>
      <c r="P39" s="3" t="s">
        <v>12</v>
      </c>
      <c r="Q39" s="2">
        <v>660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2627</v>
      </c>
      <c r="X39" s="2">
        <v>0</v>
      </c>
      <c r="Y39" s="2">
        <v>651</v>
      </c>
      <c r="Z39" s="2">
        <v>0</v>
      </c>
      <c r="AA39" s="1">
        <f>Q39+S39+U39+W39+Y39</f>
        <v>3938</v>
      </c>
      <c r="AB39" s="13">
        <f>R39+T39+V39+X39+Z39</f>
        <v>0</v>
      </c>
      <c r="AC39" s="14">
        <f>AA39+AB39</f>
        <v>3938</v>
      </c>
      <c r="AE39" s="3" t="s">
        <v>12</v>
      </c>
      <c r="AF39" s="2">
        <f>IFERROR(B39/Q39, "N.A.")</f>
        <v>1433.3333333333333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1846.1023981728208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1471.7397155916708</v>
      </c>
      <c r="AQ39" s="13" t="str">
        <f t="shared" si="30"/>
        <v>N.A.</v>
      </c>
      <c r="AR39" s="14">
        <f t="shared" si="30"/>
        <v>1471.7397155916708</v>
      </c>
    </row>
    <row r="40" spans="1:44" ht="15" customHeight="1" thickBot="1" x14ac:dyDescent="0.3">
      <c r="A40" s="3" t="s">
        <v>13</v>
      </c>
      <c r="B40" s="2">
        <v>2795600.0000000005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2795600.0000000005</v>
      </c>
      <c r="M40" s="13">
        <f t="shared" si="31"/>
        <v>0</v>
      </c>
      <c r="N40" s="14">
        <f t="shared" ref="N40:N42" si="32">L40+M40</f>
        <v>2795600.0000000005</v>
      </c>
      <c r="P40" s="3" t="s">
        <v>13</v>
      </c>
      <c r="Q40" s="2">
        <v>652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652</v>
      </c>
      <c r="AB40" s="13">
        <f t="shared" si="33"/>
        <v>0</v>
      </c>
      <c r="AC40" s="14">
        <f t="shared" ref="AC40:AC42" si="34">AA40+AB40</f>
        <v>652</v>
      </c>
      <c r="AE40" s="3" t="s">
        <v>13</v>
      </c>
      <c r="AF40" s="2">
        <f t="shared" ref="AF40:AF43" si="35">IFERROR(B40/Q40, "N.A.")</f>
        <v>4287.7300613496936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4287.7300613496936</v>
      </c>
      <c r="AQ40" s="13" t="str">
        <f t="shared" si="30"/>
        <v>N.A.</v>
      </c>
      <c r="AR40" s="14">
        <f t="shared" si="30"/>
        <v>4287.7300613496936</v>
      </c>
    </row>
    <row r="41" spans="1:44" ht="15" customHeight="1" thickBot="1" x14ac:dyDescent="0.3">
      <c r="A41" s="3" t="s">
        <v>14</v>
      </c>
      <c r="B41" s="2">
        <v>4893300</v>
      </c>
      <c r="C41" s="2">
        <v>3116000</v>
      </c>
      <c r="D41" s="2"/>
      <c r="E41" s="2"/>
      <c r="F41" s="2"/>
      <c r="G41" s="2"/>
      <c r="H41" s="2"/>
      <c r="I41" s="2">
        <v>1347220</v>
      </c>
      <c r="J41" s="2"/>
      <c r="K41" s="2"/>
      <c r="L41" s="1">
        <f t="shared" si="31"/>
        <v>4893300</v>
      </c>
      <c r="M41" s="13">
        <f t="shared" si="31"/>
        <v>4463220</v>
      </c>
      <c r="N41" s="14">
        <f t="shared" si="32"/>
        <v>9356520</v>
      </c>
      <c r="P41" s="3" t="s">
        <v>14</v>
      </c>
      <c r="Q41" s="2">
        <v>1061</v>
      </c>
      <c r="R41" s="2">
        <v>446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439</v>
      </c>
      <c r="Y41" s="2">
        <v>0</v>
      </c>
      <c r="Z41" s="2">
        <v>0</v>
      </c>
      <c r="AA41" s="1">
        <f t="shared" si="33"/>
        <v>1061</v>
      </c>
      <c r="AB41" s="13">
        <f t="shared" si="33"/>
        <v>885</v>
      </c>
      <c r="AC41" s="14">
        <f t="shared" si="34"/>
        <v>1946</v>
      </c>
      <c r="AE41" s="3" t="s">
        <v>14</v>
      </c>
      <c r="AF41" s="2">
        <f t="shared" si="35"/>
        <v>4611.9698397737984</v>
      </c>
      <c r="AG41" s="2">
        <f t="shared" si="30"/>
        <v>6986.5470852017934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3068.8382687927106</v>
      </c>
      <c r="AN41" s="2" t="str">
        <f t="shared" si="30"/>
        <v>N.A.</v>
      </c>
      <c r="AO41" s="2" t="str">
        <f t="shared" si="30"/>
        <v>N.A.</v>
      </c>
      <c r="AP41" s="15">
        <f t="shared" si="30"/>
        <v>4611.9698397737984</v>
      </c>
      <c r="AQ41" s="13">
        <f t="shared" si="30"/>
        <v>5043.1864406779659</v>
      </c>
      <c r="AR41" s="14">
        <f t="shared" si="30"/>
        <v>4808.0781089414186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56760</v>
      </c>
      <c r="I42" s="2"/>
      <c r="J42" s="2"/>
      <c r="K42" s="2"/>
      <c r="L42" s="1">
        <f t="shared" si="31"/>
        <v>56760</v>
      </c>
      <c r="M42" s="13">
        <f t="shared" si="31"/>
        <v>0</v>
      </c>
      <c r="N42" s="14">
        <f t="shared" si="32"/>
        <v>56760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220</v>
      </c>
      <c r="X42" s="2">
        <v>0</v>
      </c>
      <c r="Y42" s="2">
        <v>0</v>
      </c>
      <c r="Z42" s="2">
        <v>0</v>
      </c>
      <c r="AA42" s="1">
        <f t="shared" si="33"/>
        <v>220</v>
      </c>
      <c r="AB42" s="13">
        <f t="shared" si="33"/>
        <v>0</v>
      </c>
      <c r="AC42" s="14">
        <f t="shared" si="34"/>
        <v>220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258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</v>
      </c>
      <c r="AQ42" s="13" t="str">
        <f t="shared" si="30"/>
        <v>N.A.</v>
      </c>
      <c r="AR42" s="14">
        <f t="shared" si="30"/>
        <v>258</v>
      </c>
    </row>
    <row r="43" spans="1:44" ht="15" customHeight="1" thickBot="1" x14ac:dyDescent="0.3">
      <c r="A43" s="4" t="s">
        <v>16</v>
      </c>
      <c r="B43" s="2">
        <v>8634900</v>
      </c>
      <c r="C43" s="2">
        <v>3116000</v>
      </c>
      <c r="D43" s="2"/>
      <c r="E43" s="2"/>
      <c r="F43" s="2"/>
      <c r="G43" s="2"/>
      <c r="H43" s="2">
        <v>4906471</v>
      </c>
      <c r="I43" s="2">
        <v>1347220</v>
      </c>
      <c r="J43" s="2">
        <v>0</v>
      </c>
      <c r="K43" s="2"/>
      <c r="L43" s="1">
        <f t="shared" ref="L43" si="36">B43+D43+F43+H43+J43</f>
        <v>13541371</v>
      </c>
      <c r="M43" s="13">
        <f t="shared" ref="M43" si="37">C43+E43+G43+I43+K43</f>
        <v>4463220</v>
      </c>
      <c r="N43" s="17">
        <f t="shared" ref="N43" si="38">L43+M43</f>
        <v>18004591</v>
      </c>
      <c r="P43" s="4" t="s">
        <v>16</v>
      </c>
      <c r="Q43" s="2">
        <v>2373</v>
      </c>
      <c r="R43" s="2">
        <v>446</v>
      </c>
      <c r="S43" s="2">
        <v>0</v>
      </c>
      <c r="T43" s="2">
        <v>0</v>
      </c>
      <c r="U43" s="2">
        <v>0</v>
      </c>
      <c r="V43" s="2">
        <v>0</v>
      </c>
      <c r="W43" s="2">
        <v>2847</v>
      </c>
      <c r="X43" s="2">
        <v>439</v>
      </c>
      <c r="Y43" s="2">
        <v>651</v>
      </c>
      <c r="Z43" s="2">
        <v>0</v>
      </c>
      <c r="AA43" s="1">
        <f t="shared" ref="AA43" si="39">Q43+S43+U43+W43+Y43</f>
        <v>5871</v>
      </c>
      <c r="AB43" s="13">
        <f t="shared" ref="AB43" si="40">R43+T43+V43+X43+Z43</f>
        <v>885</v>
      </c>
      <c r="AC43" s="17">
        <f t="shared" ref="AC43" si="41">AA43+AB43</f>
        <v>6756</v>
      </c>
      <c r="AE43" s="4" t="s">
        <v>16</v>
      </c>
      <c r="AF43" s="2">
        <f t="shared" si="35"/>
        <v>3638.8116308470289</v>
      </c>
      <c r="AG43" s="2">
        <f t="shared" si="30"/>
        <v>6986.5470852017934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1723.3828591499826</v>
      </c>
      <c r="AM43" s="2">
        <f t="shared" si="30"/>
        <v>3068.8382687927106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2306.4845852495314</v>
      </c>
      <c r="AQ43" s="13">
        <f t="shared" ref="AQ43" si="43">IFERROR(M43/AB43, "N.A.")</f>
        <v>5043.1864406779659</v>
      </c>
      <c r="AR43" s="14">
        <f t="shared" ref="AR43" si="44">IFERROR(N43/AC43, "N.A.")</f>
        <v>2664.9779455298994</v>
      </c>
    </row>
    <row r="44" spans="1:44" ht="15" customHeight="1" thickBot="1" x14ac:dyDescent="0.3">
      <c r="A44" s="5" t="s">
        <v>0</v>
      </c>
      <c r="B44" s="24">
        <f>B43+C43</f>
        <v>11750900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6253691</v>
      </c>
      <c r="I44" s="26"/>
      <c r="J44" s="24">
        <f>J43+K43</f>
        <v>0</v>
      </c>
      <c r="K44" s="26"/>
      <c r="L44" s="24">
        <f>L43+M43</f>
        <v>18004591</v>
      </c>
      <c r="M44" s="25"/>
      <c r="N44" s="18">
        <f>B44+D44+F44+H44+J44</f>
        <v>18004591</v>
      </c>
      <c r="P44" s="5" t="s">
        <v>0</v>
      </c>
      <c r="Q44" s="24">
        <f>Q43+R43</f>
        <v>2819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3286</v>
      </c>
      <c r="X44" s="26"/>
      <c r="Y44" s="24">
        <f>Y43+Z43</f>
        <v>651</v>
      </c>
      <c r="Z44" s="26"/>
      <c r="AA44" s="24">
        <f>AA43+AB43</f>
        <v>6756</v>
      </c>
      <c r="AB44" s="25"/>
      <c r="AC44" s="18">
        <f>Q44+S44+U44+W44+Y44</f>
        <v>6756</v>
      </c>
      <c r="AE44" s="5" t="s">
        <v>0</v>
      </c>
      <c r="AF44" s="27">
        <f>IFERROR(B44/Q44,"N.A.")</f>
        <v>4168.4639943242282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1903.1317711503348</v>
      </c>
      <c r="AM44" s="28"/>
      <c r="AN44" s="27">
        <f>IFERROR(J44/Y44,"N.A.")</f>
        <v>0</v>
      </c>
      <c r="AO44" s="28"/>
      <c r="AP44" s="27">
        <f>IFERROR(L44/AA44,"N.A.")</f>
        <v>2664.9779455298994</v>
      </c>
      <c r="AQ44" s="28"/>
      <c r="AR44" s="16">
        <f>IFERROR(N44/AC44, "N.A.")</f>
        <v>2664.9779455298994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36103110.000000007</v>
      </c>
      <c r="C15" s="2"/>
      <c r="D15" s="2">
        <v>21353250</v>
      </c>
      <c r="E15" s="2"/>
      <c r="F15" s="2">
        <v>19076230.000000004</v>
      </c>
      <c r="G15" s="2"/>
      <c r="H15" s="2">
        <v>55778449.999999985</v>
      </c>
      <c r="I15" s="2"/>
      <c r="J15" s="2">
        <v>0</v>
      </c>
      <c r="K15" s="2"/>
      <c r="L15" s="1">
        <f>B15+D15+F15+H15+J15</f>
        <v>132311040</v>
      </c>
      <c r="M15" s="13">
        <f>C15+E15+G15+I15+K15</f>
        <v>0</v>
      </c>
      <c r="N15" s="14">
        <f>L15+M15</f>
        <v>132311040</v>
      </c>
      <c r="P15" s="3" t="s">
        <v>12</v>
      </c>
      <c r="Q15" s="2">
        <v>6188</v>
      </c>
      <c r="R15" s="2">
        <v>0</v>
      </c>
      <c r="S15" s="2">
        <v>2437</v>
      </c>
      <c r="T15" s="2">
        <v>0</v>
      </c>
      <c r="U15" s="2">
        <v>3058</v>
      </c>
      <c r="V15" s="2">
        <v>0</v>
      </c>
      <c r="W15" s="2">
        <v>9767</v>
      </c>
      <c r="X15" s="2">
        <v>0</v>
      </c>
      <c r="Y15" s="2">
        <v>2889</v>
      </c>
      <c r="Z15" s="2">
        <v>0</v>
      </c>
      <c r="AA15" s="1">
        <f>Q15+S15+U15+W15+Y15</f>
        <v>24339</v>
      </c>
      <c r="AB15" s="13">
        <f>R15+T15+V15+X15+Z15</f>
        <v>0</v>
      </c>
      <c r="AC15" s="14">
        <f>AA15+AB15</f>
        <v>24339</v>
      </c>
      <c r="AE15" s="3" t="s">
        <v>12</v>
      </c>
      <c r="AF15" s="2">
        <f>IFERROR(B15/Q15, "N.A.")</f>
        <v>5834.3745959922444</v>
      </c>
      <c r="AG15" s="2" t="str">
        <f t="shared" ref="AG15:AR19" si="0">IFERROR(C15/R15, "N.A.")</f>
        <v>N.A.</v>
      </c>
      <c r="AH15" s="2">
        <f t="shared" si="0"/>
        <v>8762.1050471891667</v>
      </c>
      <c r="AI15" s="2" t="str">
        <f t="shared" si="0"/>
        <v>N.A.</v>
      </c>
      <c r="AJ15" s="2">
        <f t="shared" si="0"/>
        <v>6238.1393067364306</v>
      </c>
      <c r="AK15" s="2" t="str">
        <f t="shared" si="0"/>
        <v>N.A.</v>
      </c>
      <c r="AL15" s="2">
        <f t="shared" si="0"/>
        <v>5710.9091839868934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5436.1740416615312</v>
      </c>
      <c r="AQ15" s="13" t="str">
        <f t="shared" si="0"/>
        <v>N.A.</v>
      </c>
      <c r="AR15" s="14">
        <f t="shared" si="0"/>
        <v>5436.1740416615312</v>
      </c>
    </row>
    <row r="16" spans="1:44" ht="15" customHeight="1" thickBot="1" x14ac:dyDescent="0.3">
      <c r="A16" s="3" t="s">
        <v>13</v>
      </c>
      <c r="B16" s="2">
        <v>17424610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17424610</v>
      </c>
      <c r="M16" s="13">
        <f t="shared" si="1"/>
        <v>0</v>
      </c>
      <c r="N16" s="14">
        <f t="shared" ref="N16:N18" si="2">L16+M16</f>
        <v>17424610</v>
      </c>
      <c r="P16" s="3" t="s">
        <v>13</v>
      </c>
      <c r="Q16" s="2">
        <v>4286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4286</v>
      </c>
      <c r="AB16" s="13">
        <f t="shared" si="3"/>
        <v>0</v>
      </c>
      <c r="AC16" s="14">
        <f t="shared" ref="AC16:AC18" si="4">AA16+AB16</f>
        <v>4286</v>
      </c>
      <c r="AE16" s="3" t="s">
        <v>13</v>
      </c>
      <c r="AF16" s="2">
        <f t="shared" ref="AF16:AF19" si="5">IFERROR(B16/Q16, "N.A.")</f>
        <v>4065.4713019132059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4065.4713019132059</v>
      </c>
      <c r="AQ16" s="13" t="str">
        <f t="shared" si="0"/>
        <v>N.A.</v>
      </c>
      <c r="AR16" s="14">
        <f t="shared" si="0"/>
        <v>4065.4713019132059</v>
      </c>
    </row>
    <row r="17" spans="1:44" ht="15" customHeight="1" thickBot="1" x14ac:dyDescent="0.3">
      <c r="A17" s="3" t="s">
        <v>14</v>
      </c>
      <c r="B17" s="2">
        <v>124387654.99999997</v>
      </c>
      <c r="C17" s="2">
        <v>497662150.00000006</v>
      </c>
      <c r="D17" s="2">
        <v>43750720.000000007</v>
      </c>
      <c r="E17" s="2">
        <v>10589000</v>
      </c>
      <c r="F17" s="2"/>
      <c r="G17" s="2">
        <v>69857920</v>
      </c>
      <c r="H17" s="2"/>
      <c r="I17" s="2">
        <v>28764200</v>
      </c>
      <c r="J17" s="2">
        <v>0</v>
      </c>
      <c r="K17" s="2"/>
      <c r="L17" s="1">
        <f t="shared" si="1"/>
        <v>168138374.99999997</v>
      </c>
      <c r="M17" s="13">
        <f t="shared" si="1"/>
        <v>606873270</v>
      </c>
      <c r="N17" s="14">
        <f t="shared" si="2"/>
        <v>775011645</v>
      </c>
      <c r="P17" s="3" t="s">
        <v>14</v>
      </c>
      <c r="Q17" s="2">
        <v>21419</v>
      </c>
      <c r="R17" s="2">
        <v>71427</v>
      </c>
      <c r="S17" s="2">
        <v>5185</v>
      </c>
      <c r="T17" s="2">
        <v>840</v>
      </c>
      <c r="U17" s="2">
        <v>0</v>
      </c>
      <c r="V17" s="2">
        <v>4849</v>
      </c>
      <c r="W17" s="2">
        <v>0</v>
      </c>
      <c r="X17" s="2">
        <v>4873</v>
      </c>
      <c r="Y17" s="2">
        <v>3160</v>
      </c>
      <c r="Z17" s="2">
        <v>0</v>
      </c>
      <c r="AA17" s="1">
        <f t="shared" si="3"/>
        <v>29764</v>
      </c>
      <c r="AB17" s="13">
        <f t="shared" si="3"/>
        <v>81989</v>
      </c>
      <c r="AC17" s="14">
        <f t="shared" si="4"/>
        <v>111753</v>
      </c>
      <c r="AE17" s="3" t="s">
        <v>14</v>
      </c>
      <c r="AF17" s="2">
        <f t="shared" si="5"/>
        <v>5807.3511835286417</v>
      </c>
      <c r="AG17" s="2">
        <f t="shared" si="0"/>
        <v>6967.4233833144335</v>
      </c>
      <c r="AH17" s="2">
        <f t="shared" si="0"/>
        <v>8437.9402121504354</v>
      </c>
      <c r="AI17" s="2">
        <f t="shared" si="0"/>
        <v>12605.952380952382</v>
      </c>
      <c r="AJ17" s="2" t="str">
        <f t="shared" si="0"/>
        <v>N.A.</v>
      </c>
      <c r="AK17" s="2">
        <f t="shared" si="0"/>
        <v>14406.665291812746</v>
      </c>
      <c r="AL17" s="2" t="str">
        <f t="shared" si="0"/>
        <v>N.A.</v>
      </c>
      <c r="AM17" s="2">
        <f t="shared" si="0"/>
        <v>5902.7703673301867</v>
      </c>
      <c r="AN17" s="2">
        <f t="shared" si="0"/>
        <v>0</v>
      </c>
      <c r="AO17" s="2" t="str">
        <f t="shared" si="0"/>
        <v>N.A.</v>
      </c>
      <c r="AP17" s="15">
        <f t="shared" si="0"/>
        <v>5649.051706759843</v>
      </c>
      <c r="AQ17" s="13">
        <f t="shared" si="0"/>
        <v>7401.8864725755893</v>
      </c>
      <c r="AR17" s="14">
        <f t="shared" si="0"/>
        <v>6935.04107272288</v>
      </c>
    </row>
    <row r="18" spans="1:44" ht="15" customHeight="1" thickBot="1" x14ac:dyDescent="0.3">
      <c r="A18" s="3" t="s">
        <v>15</v>
      </c>
      <c r="B18" s="2">
        <v>2932600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2932600</v>
      </c>
      <c r="M18" s="13">
        <f t="shared" si="1"/>
        <v>0</v>
      </c>
      <c r="N18" s="14">
        <f t="shared" si="2"/>
        <v>2932600</v>
      </c>
      <c r="P18" s="3" t="s">
        <v>15</v>
      </c>
      <c r="Q18" s="2">
        <v>682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682</v>
      </c>
      <c r="AB18" s="13">
        <f t="shared" si="3"/>
        <v>0</v>
      </c>
      <c r="AC18" s="17">
        <f t="shared" si="4"/>
        <v>682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 t="str">
        <f t="shared" si="0"/>
        <v>N.A.</v>
      </c>
      <c r="AR18" s="14">
        <f t="shared" si="0"/>
        <v>4300</v>
      </c>
    </row>
    <row r="19" spans="1:44" ht="15" customHeight="1" thickBot="1" x14ac:dyDescent="0.3">
      <c r="A19" s="4" t="s">
        <v>16</v>
      </c>
      <c r="B19" s="2">
        <v>180847975.00000012</v>
      </c>
      <c r="C19" s="2">
        <v>497662150.00000006</v>
      </c>
      <c r="D19" s="2">
        <v>65103970.000000015</v>
      </c>
      <c r="E19" s="2">
        <v>10589000</v>
      </c>
      <c r="F19" s="2">
        <v>19076230.000000004</v>
      </c>
      <c r="G19" s="2">
        <v>69857920</v>
      </c>
      <c r="H19" s="2">
        <v>55778449.999999985</v>
      </c>
      <c r="I19" s="2">
        <v>28764200</v>
      </c>
      <c r="J19" s="2">
        <v>0</v>
      </c>
      <c r="K19" s="2"/>
      <c r="L19" s="1">
        <f t="shared" ref="L19" si="6">B19+D19+F19+H19+J19</f>
        <v>320806625.00000012</v>
      </c>
      <c r="M19" s="13">
        <f t="shared" ref="M19" si="7">C19+E19+G19+I19+K19</f>
        <v>606873270</v>
      </c>
      <c r="N19" s="17">
        <f t="shared" ref="N19" si="8">L19+M19</f>
        <v>927679895.00000012</v>
      </c>
      <c r="P19" s="4" t="s">
        <v>16</v>
      </c>
      <c r="Q19" s="2">
        <v>32575</v>
      </c>
      <c r="R19" s="2">
        <v>71427</v>
      </c>
      <c r="S19" s="2">
        <v>7622</v>
      </c>
      <c r="T19" s="2">
        <v>840</v>
      </c>
      <c r="U19" s="2">
        <v>3058</v>
      </c>
      <c r="V19" s="2">
        <v>4849</v>
      </c>
      <c r="W19" s="2">
        <v>9767</v>
      </c>
      <c r="X19" s="2">
        <v>4873</v>
      </c>
      <c r="Y19" s="2">
        <v>6049</v>
      </c>
      <c r="Z19" s="2">
        <v>0</v>
      </c>
      <c r="AA19" s="1">
        <f t="shared" ref="AA19" si="9">Q19+S19+U19+W19+Y19</f>
        <v>59071</v>
      </c>
      <c r="AB19" s="13">
        <f t="shared" ref="AB19" si="10">R19+T19+V19+X19+Z19</f>
        <v>81989</v>
      </c>
      <c r="AC19" s="14">
        <f t="shared" ref="AC19" si="11">AA19+AB19</f>
        <v>141060</v>
      </c>
      <c r="AE19" s="4" t="s">
        <v>16</v>
      </c>
      <c r="AF19" s="2">
        <f t="shared" si="5"/>
        <v>5551.741366078285</v>
      </c>
      <c r="AG19" s="2">
        <f t="shared" si="0"/>
        <v>6967.4233833144335</v>
      </c>
      <c r="AH19" s="2">
        <f t="shared" si="0"/>
        <v>8541.5861978483354</v>
      </c>
      <c r="AI19" s="2">
        <f t="shared" si="0"/>
        <v>12605.952380952382</v>
      </c>
      <c r="AJ19" s="2">
        <f t="shared" si="0"/>
        <v>6238.1393067364306</v>
      </c>
      <c r="AK19" s="2">
        <f t="shared" si="0"/>
        <v>14406.665291812746</v>
      </c>
      <c r="AL19" s="2">
        <f t="shared" si="0"/>
        <v>5710.9091839868934</v>
      </c>
      <c r="AM19" s="2">
        <f t="shared" si="0"/>
        <v>5902.7703673301867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5430.8649760457774</v>
      </c>
      <c r="AQ19" s="13">
        <f t="shared" ref="AQ19" si="13">IFERROR(M19/AB19, "N.A.")</f>
        <v>7401.8864725755893</v>
      </c>
      <c r="AR19" s="14">
        <f t="shared" ref="AR19" si="14">IFERROR(N19/AC19, "N.A.")</f>
        <v>6576.4915284276203</v>
      </c>
    </row>
    <row r="20" spans="1:44" ht="15" customHeight="1" thickBot="1" x14ac:dyDescent="0.3">
      <c r="A20" s="5" t="s">
        <v>0</v>
      </c>
      <c r="B20" s="24">
        <f>B19+C19</f>
        <v>678510125.00000024</v>
      </c>
      <c r="C20" s="26"/>
      <c r="D20" s="24">
        <f>D19+E19</f>
        <v>75692970.000000015</v>
      </c>
      <c r="E20" s="26"/>
      <c r="F20" s="24">
        <f>F19+G19</f>
        <v>88934150</v>
      </c>
      <c r="G20" s="26"/>
      <c r="H20" s="24">
        <f>H19+I19</f>
        <v>84542649.999999985</v>
      </c>
      <c r="I20" s="26"/>
      <c r="J20" s="24">
        <f>J19+K19</f>
        <v>0</v>
      </c>
      <c r="K20" s="26"/>
      <c r="L20" s="24">
        <f>L19+M19</f>
        <v>927679895.00000012</v>
      </c>
      <c r="M20" s="25"/>
      <c r="N20" s="18">
        <f>B20+D20+F20+H20+J20</f>
        <v>927679895.00000024</v>
      </c>
      <c r="P20" s="5" t="s">
        <v>0</v>
      </c>
      <c r="Q20" s="24">
        <f>Q19+R19</f>
        <v>104002</v>
      </c>
      <c r="R20" s="26"/>
      <c r="S20" s="24">
        <f>S19+T19</f>
        <v>8462</v>
      </c>
      <c r="T20" s="26"/>
      <c r="U20" s="24">
        <f>U19+V19</f>
        <v>7907</v>
      </c>
      <c r="V20" s="26"/>
      <c r="W20" s="24">
        <f>W19+X19</f>
        <v>14640</v>
      </c>
      <c r="X20" s="26"/>
      <c r="Y20" s="24">
        <f>Y19+Z19</f>
        <v>6049</v>
      </c>
      <c r="Z20" s="26"/>
      <c r="AA20" s="24">
        <f>AA19+AB19</f>
        <v>141060</v>
      </c>
      <c r="AB20" s="26"/>
      <c r="AC20" s="19">
        <f>Q20+S20+U20+W20+Y20</f>
        <v>141060</v>
      </c>
      <c r="AE20" s="5" t="s">
        <v>0</v>
      </c>
      <c r="AF20" s="27">
        <f>IFERROR(B20/Q20,"N.A.")</f>
        <v>6524.0103555700871</v>
      </c>
      <c r="AG20" s="28"/>
      <c r="AH20" s="27">
        <f>IFERROR(D20/S20,"N.A.")</f>
        <v>8945.0449066414585</v>
      </c>
      <c r="AI20" s="28"/>
      <c r="AJ20" s="27">
        <f>IFERROR(F20/U20,"N.A.")</f>
        <v>11247.521183761224</v>
      </c>
      <c r="AK20" s="28"/>
      <c r="AL20" s="27">
        <f>IFERROR(H20/W20,"N.A.")</f>
        <v>5774.7711748633874</v>
      </c>
      <c r="AM20" s="28"/>
      <c r="AN20" s="27">
        <f>IFERROR(J20/Y20,"N.A.")</f>
        <v>0</v>
      </c>
      <c r="AO20" s="28"/>
      <c r="AP20" s="27">
        <f>IFERROR(L20/AA20,"N.A.")</f>
        <v>6576.4915284276203</v>
      </c>
      <c r="AQ20" s="28"/>
      <c r="AR20" s="16">
        <f>IFERROR(N20/AC20, "N.A.")</f>
        <v>6576.4915284276212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32001210.000000004</v>
      </c>
      <c r="C27" s="2"/>
      <c r="D27" s="2">
        <v>21353250</v>
      </c>
      <c r="E27" s="2"/>
      <c r="F27" s="2">
        <v>18143560.000000004</v>
      </c>
      <c r="G27" s="2"/>
      <c r="H27" s="2">
        <v>39122050</v>
      </c>
      <c r="I27" s="2"/>
      <c r="J27" s="2">
        <v>0</v>
      </c>
      <c r="K27" s="2"/>
      <c r="L27" s="1">
        <f>B27+D27+F27+H27+J27</f>
        <v>110620070</v>
      </c>
      <c r="M27" s="13">
        <f>C27+E27+G27+I27+K27</f>
        <v>0</v>
      </c>
      <c r="N27" s="14">
        <f>L27+M27</f>
        <v>110620070</v>
      </c>
      <c r="P27" s="3" t="s">
        <v>12</v>
      </c>
      <c r="Q27" s="2">
        <v>5062</v>
      </c>
      <c r="R27" s="2">
        <v>0</v>
      </c>
      <c r="S27" s="2">
        <v>2437</v>
      </c>
      <c r="T27" s="2">
        <v>0</v>
      </c>
      <c r="U27" s="2">
        <v>2072</v>
      </c>
      <c r="V27" s="2">
        <v>0</v>
      </c>
      <c r="W27" s="2">
        <v>5034</v>
      </c>
      <c r="X27" s="2">
        <v>0</v>
      </c>
      <c r="Y27" s="2">
        <v>1100</v>
      </c>
      <c r="Z27" s="2">
        <v>0</v>
      </c>
      <c r="AA27" s="1">
        <f>Q27+S27+U27+W27+Y27</f>
        <v>15705</v>
      </c>
      <c r="AB27" s="13">
        <f>R27+T27+V27+X27+Z27</f>
        <v>0</v>
      </c>
      <c r="AC27" s="14">
        <f>AA27+AB27</f>
        <v>15705</v>
      </c>
      <c r="AE27" s="3" t="s">
        <v>12</v>
      </c>
      <c r="AF27" s="2">
        <f>IFERROR(B27/Q27, "N.A.")</f>
        <v>6321.8510470169904</v>
      </c>
      <c r="AG27" s="2" t="str">
        <f t="shared" ref="AG27:AR31" si="15">IFERROR(C27/R27, "N.A.")</f>
        <v>N.A.</v>
      </c>
      <c r="AH27" s="2">
        <f t="shared" si="15"/>
        <v>8762.1050471891667</v>
      </c>
      <c r="AI27" s="2" t="str">
        <f t="shared" si="15"/>
        <v>N.A.</v>
      </c>
      <c r="AJ27" s="2">
        <f t="shared" si="15"/>
        <v>8756.5444015444027</v>
      </c>
      <c r="AK27" s="2" t="str">
        <f t="shared" si="15"/>
        <v>N.A.</v>
      </c>
      <c r="AL27" s="2">
        <f t="shared" si="15"/>
        <v>7771.5633690901868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7043.6211397644065</v>
      </c>
      <c r="AQ27" s="13" t="str">
        <f t="shared" si="15"/>
        <v>N.A.</v>
      </c>
      <c r="AR27" s="14">
        <f t="shared" si="15"/>
        <v>7043.6211397644065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85516720</v>
      </c>
      <c r="C29" s="2">
        <v>323523070.00000018</v>
      </c>
      <c r="D29" s="2">
        <v>34169489.999999993</v>
      </c>
      <c r="E29" s="2">
        <v>10589000</v>
      </c>
      <c r="F29" s="2"/>
      <c r="G29" s="2">
        <v>64932460.000000007</v>
      </c>
      <c r="H29" s="2"/>
      <c r="I29" s="2">
        <v>23236549.999999996</v>
      </c>
      <c r="J29" s="2">
        <v>0</v>
      </c>
      <c r="K29" s="2"/>
      <c r="L29" s="1">
        <f t="shared" si="16"/>
        <v>119686210</v>
      </c>
      <c r="M29" s="13">
        <f t="shared" si="16"/>
        <v>422281080.00000018</v>
      </c>
      <c r="N29" s="14">
        <f t="shared" si="17"/>
        <v>541967290.00000024</v>
      </c>
      <c r="P29" s="3" t="s">
        <v>14</v>
      </c>
      <c r="Q29" s="2">
        <v>11184</v>
      </c>
      <c r="R29" s="2">
        <v>44601</v>
      </c>
      <c r="S29" s="2">
        <v>3382</v>
      </c>
      <c r="T29" s="2">
        <v>840</v>
      </c>
      <c r="U29" s="2">
        <v>0</v>
      </c>
      <c r="V29" s="2">
        <v>4198</v>
      </c>
      <c r="W29" s="2">
        <v>0</v>
      </c>
      <c r="X29" s="2">
        <v>4084</v>
      </c>
      <c r="Y29" s="2">
        <v>713</v>
      </c>
      <c r="Z29" s="2">
        <v>0</v>
      </c>
      <c r="AA29" s="1">
        <f t="shared" si="18"/>
        <v>15279</v>
      </c>
      <c r="AB29" s="13">
        <f t="shared" si="18"/>
        <v>53723</v>
      </c>
      <c r="AC29" s="14">
        <f t="shared" si="19"/>
        <v>69002</v>
      </c>
      <c r="AE29" s="3" t="s">
        <v>14</v>
      </c>
      <c r="AF29" s="2">
        <f t="shared" si="20"/>
        <v>7646.3447782546491</v>
      </c>
      <c r="AG29" s="2">
        <f t="shared" si="15"/>
        <v>7253.7178538597827</v>
      </c>
      <c r="AH29" s="2">
        <f t="shared" si="15"/>
        <v>10103.338261383795</v>
      </c>
      <c r="AI29" s="2">
        <f t="shared" si="15"/>
        <v>12605.952380952382</v>
      </c>
      <c r="AJ29" s="2" t="str">
        <f t="shared" si="15"/>
        <v>N.A.</v>
      </c>
      <c r="AK29" s="2">
        <f t="shared" si="15"/>
        <v>15467.474988089569</v>
      </c>
      <c r="AL29" s="2" t="str">
        <f t="shared" si="15"/>
        <v>N.A.</v>
      </c>
      <c r="AM29" s="2">
        <f t="shared" si="15"/>
        <v>5689.6547502448575</v>
      </c>
      <c r="AN29" s="2">
        <f t="shared" si="15"/>
        <v>0</v>
      </c>
      <c r="AO29" s="2" t="str">
        <f t="shared" si="15"/>
        <v>N.A.</v>
      </c>
      <c r="AP29" s="15">
        <f t="shared" si="15"/>
        <v>7833.3798023430854</v>
      </c>
      <c r="AQ29" s="13">
        <f t="shared" si="15"/>
        <v>7860.3406362265732</v>
      </c>
      <c r="AR29" s="14">
        <f t="shared" si="15"/>
        <v>7854.3707428770213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117517930</v>
      </c>
      <c r="C31" s="2">
        <v>323523070.00000018</v>
      </c>
      <c r="D31" s="2">
        <v>55522740.000000007</v>
      </c>
      <c r="E31" s="2">
        <v>10589000</v>
      </c>
      <c r="F31" s="2">
        <v>18143560.000000004</v>
      </c>
      <c r="G31" s="2">
        <v>64932460.000000007</v>
      </c>
      <c r="H31" s="2">
        <v>39122050</v>
      </c>
      <c r="I31" s="2">
        <v>23236549.999999996</v>
      </c>
      <c r="J31" s="2">
        <v>0</v>
      </c>
      <c r="K31" s="2"/>
      <c r="L31" s="1">
        <f t="shared" ref="L31" si="21">B31+D31+F31+H31+J31</f>
        <v>230306280</v>
      </c>
      <c r="M31" s="13">
        <f t="shared" ref="M31" si="22">C31+E31+G31+I31+K31</f>
        <v>422281080.00000018</v>
      </c>
      <c r="N31" s="17">
        <f t="shared" ref="N31" si="23">L31+M31</f>
        <v>652587360.00000024</v>
      </c>
      <c r="P31" s="4" t="s">
        <v>16</v>
      </c>
      <c r="Q31" s="2">
        <v>16246</v>
      </c>
      <c r="R31" s="2">
        <v>44601</v>
      </c>
      <c r="S31" s="2">
        <v>5819</v>
      </c>
      <c r="T31" s="2">
        <v>840</v>
      </c>
      <c r="U31" s="2">
        <v>2072</v>
      </c>
      <c r="V31" s="2">
        <v>4198</v>
      </c>
      <c r="W31" s="2">
        <v>5034</v>
      </c>
      <c r="X31" s="2">
        <v>4084</v>
      </c>
      <c r="Y31" s="2">
        <v>1813</v>
      </c>
      <c r="Z31" s="2">
        <v>0</v>
      </c>
      <c r="AA31" s="1">
        <f t="shared" ref="AA31" si="24">Q31+S31+U31+W31+Y31</f>
        <v>30984</v>
      </c>
      <c r="AB31" s="13">
        <f t="shared" ref="AB31" si="25">R31+T31+V31+X31+Z31</f>
        <v>53723</v>
      </c>
      <c r="AC31" s="14">
        <f t="shared" ref="AC31" si="26">AA31+AB31</f>
        <v>84707</v>
      </c>
      <c r="AE31" s="4" t="s">
        <v>16</v>
      </c>
      <c r="AF31" s="2">
        <f t="shared" si="20"/>
        <v>7233.6532069432478</v>
      </c>
      <c r="AG31" s="2">
        <f t="shared" si="15"/>
        <v>7253.7178538597827</v>
      </c>
      <c r="AH31" s="2">
        <f t="shared" si="15"/>
        <v>9541.6291459013592</v>
      </c>
      <c r="AI31" s="2">
        <f t="shared" si="15"/>
        <v>12605.952380952382</v>
      </c>
      <c r="AJ31" s="2">
        <f t="shared" si="15"/>
        <v>8756.5444015444027</v>
      </c>
      <c r="AK31" s="2">
        <f t="shared" si="15"/>
        <v>15467.474988089569</v>
      </c>
      <c r="AL31" s="2">
        <f t="shared" si="15"/>
        <v>7771.5633690901868</v>
      </c>
      <c r="AM31" s="2">
        <f t="shared" si="15"/>
        <v>5689.6547502448575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7433.071262587142</v>
      </c>
      <c r="AQ31" s="13">
        <f t="shared" ref="AQ31" si="28">IFERROR(M31/AB31, "N.A.")</f>
        <v>7860.3406362265732</v>
      </c>
      <c r="AR31" s="14">
        <f t="shared" ref="AR31" si="29">IFERROR(N31/AC31, "N.A.")</f>
        <v>7704.0546826118298</v>
      </c>
    </row>
    <row r="32" spans="1:44" ht="15" customHeight="1" thickBot="1" x14ac:dyDescent="0.3">
      <c r="A32" s="5" t="s">
        <v>0</v>
      </c>
      <c r="B32" s="24">
        <f>B31+C31</f>
        <v>441041000.00000018</v>
      </c>
      <c r="C32" s="26"/>
      <c r="D32" s="24">
        <f>D31+E31</f>
        <v>66111740.000000007</v>
      </c>
      <c r="E32" s="26"/>
      <c r="F32" s="24">
        <f>F31+G31</f>
        <v>83076020.000000015</v>
      </c>
      <c r="G32" s="26"/>
      <c r="H32" s="24">
        <f>H31+I31</f>
        <v>62358600</v>
      </c>
      <c r="I32" s="26"/>
      <c r="J32" s="24">
        <f>J31+K31</f>
        <v>0</v>
      </c>
      <c r="K32" s="26"/>
      <c r="L32" s="24">
        <f>L31+M31</f>
        <v>652587360.00000024</v>
      </c>
      <c r="M32" s="25"/>
      <c r="N32" s="18">
        <f>B32+D32+F32+H32+J32</f>
        <v>652587360.00000024</v>
      </c>
      <c r="P32" s="5" t="s">
        <v>0</v>
      </c>
      <c r="Q32" s="24">
        <f>Q31+R31</f>
        <v>60847</v>
      </c>
      <c r="R32" s="26"/>
      <c r="S32" s="24">
        <f>S31+T31</f>
        <v>6659</v>
      </c>
      <c r="T32" s="26"/>
      <c r="U32" s="24">
        <f>U31+V31</f>
        <v>6270</v>
      </c>
      <c r="V32" s="26"/>
      <c r="W32" s="24">
        <f>W31+X31</f>
        <v>9118</v>
      </c>
      <c r="X32" s="26"/>
      <c r="Y32" s="24">
        <f>Y31+Z31</f>
        <v>1813</v>
      </c>
      <c r="Z32" s="26"/>
      <c r="AA32" s="24">
        <f>AA31+AB31</f>
        <v>84707</v>
      </c>
      <c r="AB32" s="26"/>
      <c r="AC32" s="19">
        <f>Q32+S32+U32+W32+Y32</f>
        <v>84707</v>
      </c>
      <c r="AE32" s="5" t="s">
        <v>0</v>
      </c>
      <c r="AF32" s="27">
        <f>IFERROR(B32/Q32,"N.A.")</f>
        <v>7248.3606422666717</v>
      </c>
      <c r="AG32" s="28"/>
      <c r="AH32" s="27">
        <f>IFERROR(D32/S32,"N.A.")</f>
        <v>9928.1784051659415</v>
      </c>
      <c r="AI32" s="28"/>
      <c r="AJ32" s="27">
        <f>IFERROR(F32/U32,"N.A.")</f>
        <v>13249.763955342905</v>
      </c>
      <c r="AK32" s="28"/>
      <c r="AL32" s="27">
        <f>IFERROR(H32/W32,"N.A.")</f>
        <v>6839.0655845580168</v>
      </c>
      <c r="AM32" s="28"/>
      <c r="AN32" s="27">
        <f>IFERROR(J32/Y32,"N.A.")</f>
        <v>0</v>
      </c>
      <c r="AO32" s="28"/>
      <c r="AP32" s="27">
        <f>IFERROR(L32/AA32,"N.A.")</f>
        <v>7704.0546826118298</v>
      </c>
      <c r="AQ32" s="28"/>
      <c r="AR32" s="16">
        <f>IFERROR(N32/AC32, "N.A.")</f>
        <v>7704.0546826118298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4101899.9999999995</v>
      </c>
      <c r="C39" s="2"/>
      <c r="D39" s="2"/>
      <c r="E39" s="2"/>
      <c r="F39" s="2">
        <v>932670</v>
      </c>
      <c r="G39" s="2"/>
      <c r="H39" s="2">
        <v>16656400</v>
      </c>
      <c r="I39" s="2"/>
      <c r="J39" s="2">
        <v>0</v>
      </c>
      <c r="K39" s="2"/>
      <c r="L39" s="1">
        <f>B39+D39+F39+H39+J39</f>
        <v>21690970</v>
      </c>
      <c r="M39" s="13">
        <f>C39+E39+G39+I39+K39</f>
        <v>0</v>
      </c>
      <c r="N39" s="14">
        <f>L39+M39</f>
        <v>21690970</v>
      </c>
      <c r="P39" s="3" t="s">
        <v>12</v>
      </c>
      <c r="Q39" s="2">
        <v>1126</v>
      </c>
      <c r="R39" s="2">
        <v>0</v>
      </c>
      <c r="S39" s="2">
        <v>0</v>
      </c>
      <c r="T39" s="2">
        <v>0</v>
      </c>
      <c r="U39" s="2">
        <v>986</v>
      </c>
      <c r="V39" s="2">
        <v>0</v>
      </c>
      <c r="W39" s="2">
        <v>4733</v>
      </c>
      <c r="X39" s="2">
        <v>0</v>
      </c>
      <c r="Y39" s="2">
        <v>1789</v>
      </c>
      <c r="Z39" s="2">
        <v>0</v>
      </c>
      <c r="AA39" s="1">
        <f>Q39+S39+U39+W39+Y39</f>
        <v>8634</v>
      </c>
      <c r="AB39" s="13">
        <f>R39+T39+V39+X39+Z39</f>
        <v>0</v>
      </c>
      <c r="AC39" s="14">
        <f>AA39+AB39</f>
        <v>8634</v>
      </c>
      <c r="AE39" s="3" t="s">
        <v>12</v>
      </c>
      <c r="AF39" s="2">
        <f>IFERROR(B39/Q39, "N.A.")</f>
        <v>3642.8952042628771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945.91277890466529</v>
      </c>
      <c r="AK39" s="2" t="str">
        <f t="shared" si="30"/>
        <v>N.A.</v>
      </c>
      <c r="AL39" s="2">
        <f t="shared" si="30"/>
        <v>3519.2055778575955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2512.2735696085242</v>
      </c>
      <c r="AQ39" s="13" t="str">
        <f t="shared" si="30"/>
        <v>N.A.</v>
      </c>
      <c r="AR39" s="14">
        <f t="shared" si="30"/>
        <v>2512.2735696085242</v>
      </c>
    </row>
    <row r="40" spans="1:44" ht="15" customHeight="1" thickBot="1" x14ac:dyDescent="0.3">
      <c r="A40" s="3" t="s">
        <v>13</v>
      </c>
      <c r="B40" s="2">
        <v>17424610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17424610</v>
      </c>
      <c r="M40" s="13">
        <f t="shared" si="31"/>
        <v>0</v>
      </c>
      <c r="N40" s="14">
        <f t="shared" ref="N40:N42" si="32">L40+M40</f>
        <v>17424610</v>
      </c>
      <c r="P40" s="3" t="s">
        <v>13</v>
      </c>
      <c r="Q40" s="2">
        <v>4286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4286</v>
      </c>
      <c r="AB40" s="13">
        <f t="shared" si="33"/>
        <v>0</v>
      </c>
      <c r="AC40" s="14">
        <f t="shared" ref="AC40:AC42" si="34">AA40+AB40</f>
        <v>4286</v>
      </c>
      <c r="AE40" s="3" t="s">
        <v>13</v>
      </c>
      <c r="AF40" s="2">
        <f t="shared" ref="AF40:AF43" si="35">IFERROR(B40/Q40, "N.A.")</f>
        <v>4065.4713019132059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4065.4713019132059</v>
      </c>
      <c r="AQ40" s="13" t="str">
        <f t="shared" si="30"/>
        <v>N.A.</v>
      </c>
      <c r="AR40" s="14">
        <f t="shared" si="30"/>
        <v>4065.4713019132059</v>
      </c>
    </row>
    <row r="41" spans="1:44" ht="15" customHeight="1" thickBot="1" x14ac:dyDescent="0.3">
      <c r="A41" s="3" t="s">
        <v>14</v>
      </c>
      <c r="B41" s="2">
        <v>38870935.000000007</v>
      </c>
      <c r="C41" s="2">
        <v>174139080</v>
      </c>
      <c r="D41" s="2">
        <v>9581230</v>
      </c>
      <c r="E41" s="2"/>
      <c r="F41" s="2"/>
      <c r="G41" s="2">
        <v>4925460</v>
      </c>
      <c r="H41" s="2"/>
      <c r="I41" s="2">
        <v>5527650</v>
      </c>
      <c r="J41" s="2">
        <v>0</v>
      </c>
      <c r="K41" s="2"/>
      <c r="L41" s="1">
        <f t="shared" si="31"/>
        <v>48452165.000000007</v>
      </c>
      <c r="M41" s="13">
        <f t="shared" si="31"/>
        <v>184592190</v>
      </c>
      <c r="N41" s="14">
        <f t="shared" si="32"/>
        <v>233044355</v>
      </c>
      <c r="P41" s="3" t="s">
        <v>14</v>
      </c>
      <c r="Q41" s="2">
        <v>10235</v>
      </c>
      <c r="R41" s="2">
        <v>26826</v>
      </c>
      <c r="S41" s="2">
        <v>1803</v>
      </c>
      <c r="T41" s="2">
        <v>0</v>
      </c>
      <c r="U41" s="2">
        <v>0</v>
      </c>
      <c r="V41" s="2">
        <v>651</v>
      </c>
      <c r="W41" s="2">
        <v>0</v>
      </c>
      <c r="X41" s="2">
        <v>789</v>
      </c>
      <c r="Y41" s="2">
        <v>2447</v>
      </c>
      <c r="Z41" s="2">
        <v>0</v>
      </c>
      <c r="AA41" s="1">
        <f t="shared" si="33"/>
        <v>14485</v>
      </c>
      <c r="AB41" s="13">
        <f t="shared" si="33"/>
        <v>28266</v>
      </c>
      <c r="AC41" s="14">
        <f t="shared" si="34"/>
        <v>42751</v>
      </c>
      <c r="AE41" s="3" t="s">
        <v>14</v>
      </c>
      <c r="AF41" s="2">
        <f t="shared" si="35"/>
        <v>3797.8441621885695</v>
      </c>
      <c r="AG41" s="2">
        <f t="shared" si="30"/>
        <v>6491.4292104674569</v>
      </c>
      <c r="AH41" s="2">
        <f t="shared" si="30"/>
        <v>5314.0488075429839</v>
      </c>
      <c r="AI41" s="2" t="str">
        <f t="shared" si="30"/>
        <v>N.A.</v>
      </c>
      <c r="AJ41" s="2" t="str">
        <f t="shared" si="30"/>
        <v>N.A.</v>
      </c>
      <c r="AK41" s="2">
        <f t="shared" si="30"/>
        <v>7565.9907834101386</v>
      </c>
      <c r="AL41" s="2" t="str">
        <f t="shared" si="30"/>
        <v>N.A.</v>
      </c>
      <c r="AM41" s="2">
        <f t="shared" si="30"/>
        <v>7005.8935361216727</v>
      </c>
      <c r="AN41" s="2">
        <f t="shared" si="30"/>
        <v>0</v>
      </c>
      <c r="AO41" s="2" t="str">
        <f t="shared" si="30"/>
        <v>N.A.</v>
      </c>
      <c r="AP41" s="15">
        <f t="shared" si="30"/>
        <v>3344.9889540904387</v>
      </c>
      <c r="AQ41" s="13">
        <f t="shared" si="30"/>
        <v>6530.5381023137334</v>
      </c>
      <c r="AR41" s="14">
        <f t="shared" si="30"/>
        <v>5451.2024280133801</v>
      </c>
    </row>
    <row r="42" spans="1:44" ht="15" customHeight="1" thickBot="1" x14ac:dyDescent="0.3">
      <c r="A42" s="3" t="s">
        <v>15</v>
      </c>
      <c r="B42" s="2">
        <v>2932600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2932600</v>
      </c>
      <c r="M42" s="13">
        <f t="shared" si="31"/>
        <v>0</v>
      </c>
      <c r="N42" s="14">
        <f t="shared" si="32"/>
        <v>2932600</v>
      </c>
      <c r="P42" s="3" t="s">
        <v>15</v>
      </c>
      <c r="Q42" s="2">
        <v>682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682</v>
      </c>
      <c r="AB42" s="13">
        <f t="shared" si="33"/>
        <v>0</v>
      </c>
      <c r="AC42" s="14">
        <f t="shared" si="34"/>
        <v>682</v>
      </c>
      <c r="AE42" s="3" t="s">
        <v>15</v>
      </c>
      <c r="AF42" s="2">
        <f t="shared" si="35"/>
        <v>4300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4300</v>
      </c>
      <c r="AQ42" s="13" t="str">
        <f t="shared" si="30"/>
        <v>N.A.</v>
      </c>
      <c r="AR42" s="14">
        <f t="shared" si="30"/>
        <v>4300</v>
      </c>
    </row>
    <row r="43" spans="1:44" ht="15" customHeight="1" thickBot="1" x14ac:dyDescent="0.3">
      <c r="A43" s="4" t="s">
        <v>16</v>
      </c>
      <c r="B43" s="2">
        <v>63330045</v>
      </c>
      <c r="C43" s="2">
        <v>174139080</v>
      </c>
      <c r="D43" s="2">
        <v>9581230</v>
      </c>
      <c r="E43" s="2"/>
      <c r="F43" s="2">
        <v>932670</v>
      </c>
      <c r="G43" s="2">
        <v>4925460</v>
      </c>
      <c r="H43" s="2">
        <v>16656400</v>
      </c>
      <c r="I43" s="2">
        <v>5527650</v>
      </c>
      <c r="J43" s="2">
        <v>0</v>
      </c>
      <c r="K43" s="2"/>
      <c r="L43" s="1">
        <f t="shared" ref="L43" si="36">B43+D43+F43+H43+J43</f>
        <v>90500345</v>
      </c>
      <c r="M43" s="13">
        <f t="shared" ref="M43" si="37">C43+E43+G43+I43+K43</f>
        <v>184592190</v>
      </c>
      <c r="N43" s="17">
        <f t="shared" ref="N43" si="38">L43+M43</f>
        <v>275092535</v>
      </c>
      <c r="P43" s="4" t="s">
        <v>16</v>
      </c>
      <c r="Q43" s="2">
        <v>16329</v>
      </c>
      <c r="R43" s="2">
        <v>26826</v>
      </c>
      <c r="S43" s="2">
        <v>1803</v>
      </c>
      <c r="T43" s="2">
        <v>0</v>
      </c>
      <c r="U43" s="2">
        <v>986</v>
      </c>
      <c r="V43" s="2">
        <v>651</v>
      </c>
      <c r="W43" s="2">
        <v>4733</v>
      </c>
      <c r="X43" s="2">
        <v>789</v>
      </c>
      <c r="Y43" s="2">
        <v>4236</v>
      </c>
      <c r="Z43" s="2">
        <v>0</v>
      </c>
      <c r="AA43" s="1">
        <f t="shared" ref="AA43" si="39">Q43+S43+U43+W43+Y43</f>
        <v>28087</v>
      </c>
      <c r="AB43" s="13">
        <f t="shared" ref="AB43" si="40">R43+T43+V43+X43+Z43</f>
        <v>28266</v>
      </c>
      <c r="AC43" s="17">
        <f t="shared" ref="AC43" si="41">AA43+AB43</f>
        <v>56353</v>
      </c>
      <c r="AE43" s="4" t="s">
        <v>16</v>
      </c>
      <c r="AF43" s="2">
        <f t="shared" si="35"/>
        <v>3878.378651478964</v>
      </c>
      <c r="AG43" s="2">
        <f t="shared" si="30"/>
        <v>6491.4292104674569</v>
      </c>
      <c r="AH43" s="2">
        <f t="shared" si="30"/>
        <v>5314.0488075429839</v>
      </c>
      <c r="AI43" s="2" t="str">
        <f t="shared" si="30"/>
        <v>N.A.</v>
      </c>
      <c r="AJ43" s="2">
        <f t="shared" si="30"/>
        <v>945.91277890466529</v>
      </c>
      <c r="AK43" s="2">
        <f t="shared" si="30"/>
        <v>7565.9907834101386</v>
      </c>
      <c r="AL43" s="2">
        <f t="shared" si="30"/>
        <v>3519.2055778575955</v>
      </c>
      <c r="AM43" s="2">
        <f t="shared" si="30"/>
        <v>7005.8935361216727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3222.1435183536869</v>
      </c>
      <c r="AQ43" s="13">
        <f t="shared" ref="AQ43" si="43">IFERROR(M43/AB43, "N.A.")</f>
        <v>6530.5381023137334</v>
      </c>
      <c r="AR43" s="14">
        <f t="shared" ref="AR43" si="44">IFERROR(N43/AC43, "N.A.")</f>
        <v>4881.5952123223251</v>
      </c>
    </row>
    <row r="44" spans="1:44" ht="15" customHeight="1" thickBot="1" x14ac:dyDescent="0.3">
      <c r="A44" s="5" t="s">
        <v>0</v>
      </c>
      <c r="B44" s="24">
        <f>B43+C43</f>
        <v>237469125</v>
      </c>
      <c r="C44" s="26"/>
      <c r="D44" s="24">
        <f>D43+E43</f>
        <v>9581230</v>
      </c>
      <c r="E44" s="26"/>
      <c r="F44" s="24">
        <f>F43+G43</f>
        <v>5858130</v>
      </c>
      <c r="G44" s="26"/>
      <c r="H44" s="24">
        <f>H43+I43</f>
        <v>22184050</v>
      </c>
      <c r="I44" s="26"/>
      <c r="J44" s="24">
        <f>J43+K43</f>
        <v>0</v>
      </c>
      <c r="K44" s="26"/>
      <c r="L44" s="24">
        <f>L43+M43</f>
        <v>275092535</v>
      </c>
      <c r="M44" s="25"/>
      <c r="N44" s="18">
        <f>B44+D44+F44+H44+J44</f>
        <v>275092535</v>
      </c>
      <c r="P44" s="5" t="s">
        <v>0</v>
      </c>
      <c r="Q44" s="24">
        <f>Q43+R43</f>
        <v>43155</v>
      </c>
      <c r="R44" s="26"/>
      <c r="S44" s="24">
        <f>S43+T43</f>
        <v>1803</v>
      </c>
      <c r="T44" s="26"/>
      <c r="U44" s="24">
        <f>U43+V43</f>
        <v>1637</v>
      </c>
      <c r="V44" s="26"/>
      <c r="W44" s="24">
        <f>W43+X43</f>
        <v>5522</v>
      </c>
      <c r="X44" s="26"/>
      <c r="Y44" s="24">
        <f>Y43+Z43</f>
        <v>4236</v>
      </c>
      <c r="Z44" s="26"/>
      <c r="AA44" s="24">
        <f>AA43+AB43</f>
        <v>56353</v>
      </c>
      <c r="AB44" s="25"/>
      <c r="AC44" s="18">
        <f>Q44+S44+U44+W44+Y44</f>
        <v>56353</v>
      </c>
      <c r="AE44" s="5" t="s">
        <v>0</v>
      </c>
      <c r="AF44" s="27">
        <f>IFERROR(B44/Q44,"N.A.")</f>
        <v>5502.7024678484531</v>
      </c>
      <c r="AG44" s="28"/>
      <c r="AH44" s="27">
        <f>IFERROR(D44/S44,"N.A.")</f>
        <v>5314.0488075429839</v>
      </c>
      <c r="AI44" s="28"/>
      <c r="AJ44" s="27">
        <f>IFERROR(F44/U44,"N.A.")</f>
        <v>3578.5766646304214</v>
      </c>
      <c r="AK44" s="28"/>
      <c r="AL44" s="27">
        <f>IFERROR(H44/W44,"N.A.")</f>
        <v>4017.3940601231438</v>
      </c>
      <c r="AM44" s="28"/>
      <c r="AN44" s="27">
        <f>IFERROR(J44/Y44,"N.A.")</f>
        <v>0</v>
      </c>
      <c r="AO44" s="28"/>
      <c r="AP44" s="27">
        <f>IFERROR(L44/AA44,"N.A.")</f>
        <v>4881.5952123223251</v>
      </c>
      <c r="AQ44" s="28"/>
      <c r="AR44" s="16">
        <f>IFERROR(N44/AC44, "N.A.")</f>
        <v>4881.5952123223251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36888840</v>
      </c>
      <c r="C15" s="2"/>
      <c r="D15" s="2">
        <v>2879280</v>
      </c>
      <c r="E15" s="2"/>
      <c r="F15" s="2">
        <v>13777200</v>
      </c>
      <c r="G15" s="2"/>
      <c r="H15" s="2">
        <v>13156200.000000002</v>
      </c>
      <c r="I15" s="2"/>
      <c r="J15" s="2">
        <v>0</v>
      </c>
      <c r="K15" s="2"/>
      <c r="L15" s="1">
        <f>B15+D15+F15+H15+J15</f>
        <v>66701520</v>
      </c>
      <c r="M15" s="13">
        <f>C15+E15+G15+I15+K15</f>
        <v>0</v>
      </c>
      <c r="N15" s="14">
        <f>L15+M15</f>
        <v>66701520</v>
      </c>
      <c r="P15" s="3" t="s">
        <v>12</v>
      </c>
      <c r="Q15" s="2">
        <v>4071</v>
      </c>
      <c r="R15" s="2">
        <v>0</v>
      </c>
      <c r="S15" s="2">
        <v>279</v>
      </c>
      <c r="T15" s="2">
        <v>0</v>
      </c>
      <c r="U15" s="2">
        <v>356</v>
      </c>
      <c r="V15" s="2">
        <v>0</v>
      </c>
      <c r="W15" s="2">
        <v>3426</v>
      </c>
      <c r="X15" s="2">
        <v>0</v>
      </c>
      <c r="Y15" s="2">
        <v>237</v>
      </c>
      <c r="Z15" s="2">
        <v>0</v>
      </c>
      <c r="AA15" s="1">
        <f>Q15+S15+U15+W15+Y15</f>
        <v>8369</v>
      </c>
      <c r="AB15" s="13">
        <f>R15+T15+V15+X15+Z15</f>
        <v>0</v>
      </c>
      <c r="AC15" s="14">
        <f>AA15+AB15</f>
        <v>8369</v>
      </c>
      <c r="AE15" s="3" t="s">
        <v>12</v>
      </c>
      <c r="AF15" s="2">
        <f>IFERROR(B15/Q15, "N.A.")</f>
        <v>9061.3706705969053</v>
      </c>
      <c r="AG15" s="2" t="str">
        <f t="shared" ref="AG15:AR19" si="0">IFERROR(C15/R15, "N.A.")</f>
        <v>N.A.</v>
      </c>
      <c r="AH15" s="2">
        <f t="shared" si="0"/>
        <v>10320</v>
      </c>
      <c r="AI15" s="2" t="str">
        <f t="shared" si="0"/>
        <v>N.A.</v>
      </c>
      <c r="AJ15" s="2">
        <f t="shared" si="0"/>
        <v>38700</v>
      </c>
      <c r="AK15" s="2" t="str">
        <f t="shared" si="0"/>
        <v>N.A.</v>
      </c>
      <c r="AL15" s="2">
        <f t="shared" si="0"/>
        <v>3840.1050788091075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7970.0704982674151</v>
      </c>
      <c r="AQ15" s="13" t="str">
        <f t="shared" si="0"/>
        <v>N.A.</v>
      </c>
      <c r="AR15" s="14">
        <f t="shared" si="0"/>
        <v>7970.0704982674151</v>
      </c>
    </row>
    <row r="16" spans="1:44" ht="15" customHeight="1" thickBot="1" x14ac:dyDescent="0.3">
      <c r="A16" s="3" t="s">
        <v>13</v>
      </c>
      <c r="B16" s="2">
        <v>4276630</v>
      </c>
      <c r="C16" s="2">
        <v>2520000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4276630</v>
      </c>
      <c r="M16" s="13">
        <f t="shared" si="1"/>
        <v>2520000</v>
      </c>
      <c r="N16" s="14">
        <f t="shared" ref="N16:N18" si="2">L16+M16</f>
        <v>6796630</v>
      </c>
      <c r="P16" s="3" t="s">
        <v>13</v>
      </c>
      <c r="Q16" s="2">
        <v>1483</v>
      </c>
      <c r="R16" s="2">
        <v>210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1483</v>
      </c>
      <c r="AB16" s="13">
        <f t="shared" si="3"/>
        <v>210</v>
      </c>
      <c r="AC16" s="14">
        <f t="shared" ref="AC16:AC18" si="4">AA16+AB16</f>
        <v>1693</v>
      </c>
      <c r="AE16" s="3" t="s">
        <v>13</v>
      </c>
      <c r="AF16" s="2">
        <f t="shared" ref="AF16:AF19" si="5">IFERROR(B16/Q16, "N.A.")</f>
        <v>2883.7693863789614</v>
      </c>
      <c r="AG16" s="2">
        <f t="shared" si="0"/>
        <v>12000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2883.7693863789614</v>
      </c>
      <c r="AQ16" s="13">
        <f t="shared" si="0"/>
        <v>12000</v>
      </c>
      <c r="AR16" s="14">
        <f t="shared" si="0"/>
        <v>4014.5481393975192</v>
      </c>
    </row>
    <row r="17" spans="1:44" ht="15" customHeight="1" thickBot="1" x14ac:dyDescent="0.3">
      <c r="A17" s="3" t="s">
        <v>14</v>
      </c>
      <c r="B17" s="2">
        <v>28697240</v>
      </c>
      <c r="C17" s="2">
        <v>54984880</v>
      </c>
      <c r="D17" s="2">
        <v>8033260</v>
      </c>
      <c r="E17" s="2"/>
      <c r="F17" s="2"/>
      <c r="G17" s="2">
        <v>1220000</v>
      </c>
      <c r="H17" s="2"/>
      <c r="I17" s="2">
        <v>1163400</v>
      </c>
      <c r="J17" s="2">
        <v>0</v>
      </c>
      <c r="K17" s="2"/>
      <c r="L17" s="1">
        <f t="shared" si="1"/>
        <v>36730500</v>
      </c>
      <c r="M17" s="13">
        <f t="shared" si="1"/>
        <v>57368280</v>
      </c>
      <c r="N17" s="14">
        <f t="shared" si="2"/>
        <v>94098780</v>
      </c>
      <c r="P17" s="3" t="s">
        <v>14</v>
      </c>
      <c r="Q17" s="2">
        <v>4574</v>
      </c>
      <c r="R17" s="2">
        <v>9393</v>
      </c>
      <c r="S17" s="2">
        <v>879</v>
      </c>
      <c r="T17" s="2">
        <v>0</v>
      </c>
      <c r="U17" s="2">
        <v>0</v>
      </c>
      <c r="V17" s="2">
        <v>122</v>
      </c>
      <c r="W17" s="2">
        <v>0</v>
      </c>
      <c r="X17" s="2">
        <v>776</v>
      </c>
      <c r="Y17" s="2">
        <v>922</v>
      </c>
      <c r="Z17" s="2">
        <v>0</v>
      </c>
      <c r="AA17" s="1">
        <f t="shared" si="3"/>
        <v>6375</v>
      </c>
      <c r="AB17" s="13">
        <f t="shared" si="3"/>
        <v>10291</v>
      </c>
      <c r="AC17" s="14">
        <f t="shared" si="4"/>
        <v>16666</v>
      </c>
      <c r="AE17" s="3" t="s">
        <v>14</v>
      </c>
      <c r="AF17" s="2">
        <f t="shared" si="5"/>
        <v>6273.9921294271971</v>
      </c>
      <c r="AG17" s="2">
        <f t="shared" si="0"/>
        <v>5853.814542744597</v>
      </c>
      <c r="AH17" s="2">
        <f t="shared" si="0"/>
        <v>9139.0898748577929</v>
      </c>
      <c r="AI17" s="2" t="str">
        <f t="shared" si="0"/>
        <v>N.A.</v>
      </c>
      <c r="AJ17" s="2" t="str">
        <f t="shared" si="0"/>
        <v>N.A.</v>
      </c>
      <c r="AK17" s="2">
        <f t="shared" si="0"/>
        <v>10000</v>
      </c>
      <c r="AL17" s="2" t="str">
        <f t="shared" si="0"/>
        <v>N.A.</v>
      </c>
      <c r="AM17" s="2">
        <f t="shared" si="0"/>
        <v>1499.2268041237114</v>
      </c>
      <c r="AN17" s="2">
        <f t="shared" si="0"/>
        <v>0</v>
      </c>
      <c r="AO17" s="2" t="str">
        <f t="shared" si="0"/>
        <v>N.A.</v>
      </c>
      <c r="AP17" s="15">
        <f t="shared" si="0"/>
        <v>5761.6470588235297</v>
      </c>
      <c r="AQ17" s="13">
        <f t="shared" si="0"/>
        <v>5574.6069381012539</v>
      </c>
      <c r="AR17" s="14">
        <f t="shared" si="0"/>
        <v>5646.1526461058438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2886960.0000000005</v>
      </c>
      <c r="I18" s="2"/>
      <c r="J18" s="2">
        <v>0</v>
      </c>
      <c r="K18" s="2"/>
      <c r="L18" s="1">
        <f t="shared" si="1"/>
        <v>2886960.0000000005</v>
      </c>
      <c r="M18" s="13">
        <f t="shared" si="1"/>
        <v>0</v>
      </c>
      <c r="N18" s="14">
        <f t="shared" si="2"/>
        <v>2886960.0000000005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4358</v>
      </c>
      <c r="X18" s="2">
        <v>0</v>
      </c>
      <c r="Y18" s="2">
        <v>237</v>
      </c>
      <c r="Z18" s="2">
        <v>0</v>
      </c>
      <c r="AA18" s="1">
        <f t="shared" si="3"/>
        <v>4595</v>
      </c>
      <c r="AB18" s="13">
        <f t="shared" si="3"/>
        <v>0</v>
      </c>
      <c r="AC18" s="17">
        <f t="shared" si="4"/>
        <v>4595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662.45066544286385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628.28291621327537</v>
      </c>
      <c r="AQ18" s="13" t="str">
        <f t="shared" si="0"/>
        <v>N.A.</v>
      </c>
      <c r="AR18" s="14">
        <f t="shared" si="0"/>
        <v>628.28291621327537</v>
      </c>
    </row>
    <row r="19" spans="1:44" ht="15" customHeight="1" thickBot="1" x14ac:dyDescent="0.3">
      <c r="A19" s="4" t="s">
        <v>16</v>
      </c>
      <c r="B19" s="2">
        <v>69862710</v>
      </c>
      <c r="C19" s="2">
        <v>57504879.999999985</v>
      </c>
      <c r="D19" s="2">
        <v>10912540.000000002</v>
      </c>
      <c r="E19" s="2"/>
      <c r="F19" s="2">
        <v>13777200</v>
      </c>
      <c r="G19" s="2">
        <v>1220000</v>
      </c>
      <c r="H19" s="2">
        <v>16043160.000000004</v>
      </c>
      <c r="I19" s="2">
        <v>1163400</v>
      </c>
      <c r="J19" s="2">
        <v>0</v>
      </c>
      <c r="K19" s="2"/>
      <c r="L19" s="1">
        <f t="shared" ref="L19" si="6">B19+D19+F19+H19+J19</f>
        <v>110595610</v>
      </c>
      <c r="M19" s="13">
        <f t="shared" ref="M19" si="7">C19+E19+G19+I19+K19</f>
        <v>59888279.999999985</v>
      </c>
      <c r="N19" s="17">
        <f t="shared" ref="N19" si="8">L19+M19</f>
        <v>170483890</v>
      </c>
      <c r="P19" s="4" t="s">
        <v>16</v>
      </c>
      <c r="Q19" s="2">
        <v>10128</v>
      </c>
      <c r="R19" s="2">
        <v>9603</v>
      </c>
      <c r="S19" s="2">
        <v>1158</v>
      </c>
      <c r="T19" s="2">
        <v>0</v>
      </c>
      <c r="U19" s="2">
        <v>356</v>
      </c>
      <c r="V19" s="2">
        <v>122</v>
      </c>
      <c r="W19" s="2">
        <v>7784</v>
      </c>
      <c r="X19" s="2">
        <v>776</v>
      </c>
      <c r="Y19" s="2">
        <v>1396</v>
      </c>
      <c r="Z19" s="2">
        <v>0</v>
      </c>
      <c r="AA19" s="1">
        <f t="shared" ref="AA19" si="9">Q19+S19+U19+W19+Y19</f>
        <v>20822</v>
      </c>
      <c r="AB19" s="13">
        <f t="shared" ref="AB19" si="10">R19+T19+V19+X19+Z19</f>
        <v>10501</v>
      </c>
      <c r="AC19" s="14">
        <f t="shared" ref="AC19" si="11">AA19+AB19</f>
        <v>31323</v>
      </c>
      <c r="AE19" s="4" t="s">
        <v>16</v>
      </c>
      <c r="AF19" s="2">
        <f t="shared" si="5"/>
        <v>6897.9768957345968</v>
      </c>
      <c r="AG19" s="2">
        <f t="shared" si="0"/>
        <v>5988.2203478079755</v>
      </c>
      <c r="AH19" s="2">
        <f t="shared" si="0"/>
        <v>9423.6096718480148</v>
      </c>
      <c r="AI19" s="2" t="str">
        <f t="shared" si="0"/>
        <v>N.A.</v>
      </c>
      <c r="AJ19" s="2">
        <f t="shared" si="0"/>
        <v>38700</v>
      </c>
      <c r="AK19" s="2">
        <f t="shared" si="0"/>
        <v>10000</v>
      </c>
      <c r="AL19" s="2">
        <f t="shared" si="0"/>
        <v>2061.0431654676263</v>
      </c>
      <c r="AM19" s="2">
        <f t="shared" si="0"/>
        <v>1499.2268041237114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5311.4787244260879</v>
      </c>
      <c r="AQ19" s="13">
        <f t="shared" ref="AQ19" si="13">IFERROR(M19/AB19, "N.A.")</f>
        <v>5703.1025616607931</v>
      </c>
      <c r="AR19" s="14">
        <f t="shared" ref="AR19" si="14">IFERROR(N19/AC19, "N.A.")</f>
        <v>5442.7701688854831</v>
      </c>
    </row>
    <row r="20" spans="1:44" ht="15" customHeight="1" thickBot="1" x14ac:dyDescent="0.3">
      <c r="A20" s="5" t="s">
        <v>0</v>
      </c>
      <c r="B20" s="24">
        <f>B19+C19</f>
        <v>127367589.99999999</v>
      </c>
      <c r="C20" s="26"/>
      <c r="D20" s="24">
        <f>D19+E19</f>
        <v>10912540.000000002</v>
      </c>
      <c r="E20" s="26"/>
      <c r="F20" s="24">
        <f>F19+G19</f>
        <v>14997200</v>
      </c>
      <c r="G20" s="26"/>
      <c r="H20" s="24">
        <f>H19+I19</f>
        <v>17206560.000000004</v>
      </c>
      <c r="I20" s="26"/>
      <c r="J20" s="24">
        <f>J19+K19</f>
        <v>0</v>
      </c>
      <c r="K20" s="26"/>
      <c r="L20" s="24">
        <f>L19+M19</f>
        <v>170483890</v>
      </c>
      <c r="M20" s="25"/>
      <c r="N20" s="18">
        <f>B20+D20+F20+H20+J20</f>
        <v>170483890</v>
      </c>
      <c r="P20" s="5" t="s">
        <v>0</v>
      </c>
      <c r="Q20" s="24">
        <f>Q19+R19</f>
        <v>19731</v>
      </c>
      <c r="R20" s="26"/>
      <c r="S20" s="24">
        <f>S19+T19</f>
        <v>1158</v>
      </c>
      <c r="T20" s="26"/>
      <c r="U20" s="24">
        <f>U19+V19</f>
        <v>478</v>
      </c>
      <c r="V20" s="26"/>
      <c r="W20" s="24">
        <f>W19+X19</f>
        <v>8560</v>
      </c>
      <c r="X20" s="26"/>
      <c r="Y20" s="24">
        <f>Y19+Z19</f>
        <v>1396</v>
      </c>
      <c r="Z20" s="26"/>
      <c r="AA20" s="24">
        <f>AA19+AB19</f>
        <v>31323</v>
      </c>
      <c r="AB20" s="26"/>
      <c r="AC20" s="19">
        <f>Q20+S20+U20+W20+Y20</f>
        <v>31323</v>
      </c>
      <c r="AE20" s="5" t="s">
        <v>0</v>
      </c>
      <c r="AF20" s="27">
        <f>IFERROR(B20/Q20,"N.A.")</f>
        <v>6455.2019664487343</v>
      </c>
      <c r="AG20" s="28"/>
      <c r="AH20" s="27">
        <f>IFERROR(D20/S20,"N.A.")</f>
        <v>9423.6096718480148</v>
      </c>
      <c r="AI20" s="28"/>
      <c r="AJ20" s="27">
        <f>IFERROR(F20/U20,"N.A.")</f>
        <v>31374.895397489541</v>
      </c>
      <c r="AK20" s="28"/>
      <c r="AL20" s="27">
        <f>IFERROR(H20/W20,"N.A.")</f>
        <v>2010.1121495327106</v>
      </c>
      <c r="AM20" s="28"/>
      <c r="AN20" s="27">
        <f>IFERROR(J20/Y20,"N.A.")</f>
        <v>0</v>
      </c>
      <c r="AO20" s="28"/>
      <c r="AP20" s="27">
        <f>IFERROR(L20/AA20,"N.A.")</f>
        <v>5442.7701688854831</v>
      </c>
      <c r="AQ20" s="28"/>
      <c r="AR20" s="16">
        <f>IFERROR(N20/AC20, "N.A.")</f>
        <v>5442.7701688854831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34644240</v>
      </c>
      <c r="C27" s="2"/>
      <c r="D27" s="2">
        <v>2879280</v>
      </c>
      <c r="E27" s="2"/>
      <c r="F27" s="2">
        <v>13777200</v>
      </c>
      <c r="G27" s="2"/>
      <c r="H27" s="2">
        <v>8225199.9999999991</v>
      </c>
      <c r="I27" s="2"/>
      <c r="J27" s="2"/>
      <c r="K27" s="2"/>
      <c r="L27" s="1">
        <f>B27+D27+F27+H27+J27</f>
        <v>59525920</v>
      </c>
      <c r="M27" s="13">
        <f>C27+E27+G27+I27+K27</f>
        <v>0</v>
      </c>
      <c r="N27" s="14">
        <f>L27+M27</f>
        <v>59525920</v>
      </c>
      <c r="P27" s="3" t="s">
        <v>12</v>
      </c>
      <c r="Q27" s="2">
        <v>3478</v>
      </c>
      <c r="R27" s="2">
        <v>0</v>
      </c>
      <c r="S27" s="2">
        <v>279</v>
      </c>
      <c r="T27" s="2">
        <v>0</v>
      </c>
      <c r="U27" s="2">
        <v>356</v>
      </c>
      <c r="V27" s="2">
        <v>0</v>
      </c>
      <c r="W27" s="2">
        <v>1363</v>
      </c>
      <c r="X27" s="2">
        <v>0</v>
      </c>
      <c r="Y27" s="2">
        <v>0</v>
      </c>
      <c r="Z27" s="2">
        <v>0</v>
      </c>
      <c r="AA27" s="1">
        <f>Q27+S27+U27+W27+Y27</f>
        <v>5476</v>
      </c>
      <c r="AB27" s="13">
        <f>R27+T27+V27+X27+Z27</f>
        <v>0</v>
      </c>
      <c r="AC27" s="14">
        <f>AA27+AB27</f>
        <v>5476</v>
      </c>
      <c r="AE27" s="3" t="s">
        <v>12</v>
      </c>
      <c r="AF27" s="2">
        <f>IFERROR(B27/Q27, "N.A.")</f>
        <v>9960.9660724554342</v>
      </c>
      <c r="AG27" s="2" t="str">
        <f t="shared" ref="AG27:AR31" si="15">IFERROR(C27/R27, "N.A.")</f>
        <v>N.A.</v>
      </c>
      <c r="AH27" s="2">
        <f t="shared" si="15"/>
        <v>10320</v>
      </c>
      <c r="AI27" s="2" t="str">
        <f t="shared" si="15"/>
        <v>N.A.</v>
      </c>
      <c r="AJ27" s="2">
        <f t="shared" si="15"/>
        <v>38700</v>
      </c>
      <c r="AK27" s="2" t="str">
        <f t="shared" si="15"/>
        <v>N.A.</v>
      </c>
      <c r="AL27" s="2">
        <f t="shared" si="15"/>
        <v>6034.6294937637558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10870.328707085464</v>
      </c>
      <c r="AQ27" s="13" t="str">
        <f t="shared" si="15"/>
        <v>N.A.</v>
      </c>
      <c r="AR27" s="14">
        <f t="shared" si="15"/>
        <v>10870.328707085464</v>
      </c>
    </row>
    <row r="28" spans="1:44" ht="15" customHeight="1" thickBot="1" x14ac:dyDescent="0.3">
      <c r="A28" s="3" t="s">
        <v>13</v>
      </c>
      <c r="B28" s="2">
        <v>948000</v>
      </c>
      <c r="C28" s="2">
        <v>2520000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948000</v>
      </c>
      <c r="M28" s="13">
        <f t="shared" si="16"/>
        <v>2520000</v>
      </c>
      <c r="N28" s="14">
        <f t="shared" ref="N28:N30" si="17">L28+M28</f>
        <v>3468000</v>
      </c>
      <c r="P28" s="3" t="s">
        <v>13</v>
      </c>
      <c r="Q28" s="2">
        <v>237</v>
      </c>
      <c r="R28" s="2">
        <v>210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237</v>
      </c>
      <c r="AB28" s="13">
        <f t="shared" si="18"/>
        <v>210</v>
      </c>
      <c r="AC28" s="14">
        <f t="shared" ref="AC28:AC30" si="19">AA28+AB28</f>
        <v>447</v>
      </c>
      <c r="AE28" s="3" t="s">
        <v>13</v>
      </c>
      <c r="AF28" s="2">
        <f t="shared" ref="AF28:AF31" si="20">IFERROR(B28/Q28, "N.A.")</f>
        <v>4000</v>
      </c>
      <c r="AG28" s="2">
        <f t="shared" si="15"/>
        <v>12000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4000</v>
      </c>
      <c r="AQ28" s="13">
        <f t="shared" si="15"/>
        <v>12000</v>
      </c>
      <c r="AR28" s="14">
        <f t="shared" si="15"/>
        <v>7758.3892617449665</v>
      </c>
    </row>
    <row r="29" spans="1:44" ht="15" customHeight="1" thickBot="1" x14ac:dyDescent="0.3">
      <c r="A29" s="3" t="s">
        <v>14</v>
      </c>
      <c r="B29" s="2">
        <v>25278640</v>
      </c>
      <c r="C29" s="2">
        <v>32613254.999999989</v>
      </c>
      <c r="D29" s="2">
        <v>8033260</v>
      </c>
      <c r="E29" s="2"/>
      <c r="F29" s="2"/>
      <c r="G29" s="2">
        <v>1220000</v>
      </c>
      <c r="H29" s="2"/>
      <c r="I29" s="2">
        <v>441000</v>
      </c>
      <c r="J29" s="2">
        <v>0</v>
      </c>
      <c r="K29" s="2"/>
      <c r="L29" s="1">
        <f t="shared" si="16"/>
        <v>33311900</v>
      </c>
      <c r="M29" s="13">
        <f t="shared" si="16"/>
        <v>34274254.999999985</v>
      </c>
      <c r="N29" s="14">
        <f t="shared" si="17"/>
        <v>67586154.999999985</v>
      </c>
      <c r="P29" s="3" t="s">
        <v>14</v>
      </c>
      <c r="Q29" s="2">
        <v>3695</v>
      </c>
      <c r="R29" s="2">
        <v>6396</v>
      </c>
      <c r="S29" s="2">
        <v>879</v>
      </c>
      <c r="T29" s="2">
        <v>0</v>
      </c>
      <c r="U29" s="2">
        <v>0</v>
      </c>
      <c r="V29" s="2">
        <v>122</v>
      </c>
      <c r="W29" s="2">
        <v>0</v>
      </c>
      <c r="X29" s="2">
        <v>566</v>
      </c>
      <c r="Y29" s="2">
        <v>210</v>
      </c>
      <c r="Z29" s="2">
        <v>0</v>
      </c>
      <c r="AA29" s="1">
        <f t="shared" si="18"/>
        <v>4784</v>
      </c>
      <c r="AB29" s="13">
        <f t="shared" si="18"/>
        <v>7084</v>
      </c>
      <c r="AC29" s="14">
        <f t="shared" si="19"/>
        <v>11868</v>
      </c>
      <c r="AE29" s="3" t="s">
        <v>14</v>
      </c>
      <c r="AF29" s="2">
        <f t="shared" si="20"/>
        <v>6841.3098782138022</v>
      </c>
      <c r="AG29" s="2">
        <f t="shared" si="15"/>
        <v>5099.0079737335818</v>
      </c>
      <c r="AH29" s="2">
        <f t="shared" si="15"/>
        <v>9139.0898748577929</v>
      </c>
      <c r="AI29" s="2" t="str">
        <f t="shared" si="15"/>
        <v>N.A.</v>
      </c>
      <c r="AJ29" s="2" t="str">
        <f t="shared" si="15"/>
        <v>N.A.</v>
      </c>
      <c r="AK29" s="2">
        <f t="shared" si="15"/>
        <v>10000</v>
      </c>
      <c r="AL29" s="2" t="str">
        <f t="shared" si="15"/>
        <v>N.A.</v>
      </c>
      <c r="AM29" s="2">
        <f t="shared" si="15"/>
        <v>779.15194346289752</v>
      </c>
      <c r="AN29" s="2">
        <f t="shared" si="15"/>
        <v>0</v>
      </c>
      <c r="AO29" s="2" t="str">
        <f t="shared" si="15"/>
        <v>N.A.</v>
      </c>
      <c r="AP29" s="15">
        <f t="shared" si="15"/>
        <v>6963.189799331104</v>
      </c>
      <c r="AQ29" s="13">
        <f t="shared" si="15"/>
        <v>4838.2629870129849</v>
      </c>
      <c r="AR29" s="14">
        <f t="shared" si="15"/>
        <v>5694.8226322885057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2886960.0000000005</v>
      </c>
      <c r="I30" s="2"/>
      <c r="J30" s="2">
        <v>0</v>
      </c>
      <c r="K30" s="2"/>
      <c r="L30" s="1">
        <f t="shared" si="16"/>
        <v>2886960.0000000005</v>
      </c>
      <c r="M30" s="13">
        <f t="shared" si="16"/>
        <v>0</v>
      </c>
      <c r="N30" s="14">
        <f t="shared" si="17"/>
        <v>2886960.0000000005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4358</v>
      </c>
      <c r="X30" s="2">
        <v>0</v>
      </c>
      <c r="Y30" s="2">
        <v>237</v>
      </c>
      <c r="Z30" s="2">
        <v>0</v>
      </c>
      <c r="AA30" s="1">
        <f t="shared" si="18"/>
        <v>4595</v>
      </c>
      <c r="AB30" s="13">
        <f t="shared" si="18"/>
        <v>0</v>
      </c>
      <c r="AC30" s="17">
        <f t="shared" si="19"/>
        <v>4595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662.45066544286385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628.28291621327537</v>
      </c>
      <c r="AQ30" s="13" t="str">
        <f t="shared" si="15"/>
        <v>N.A.</v>
      </c>
      <c r="AR30" s="14">
        <f t="shared" si="15"/>
        <v>628.28291621327537</v>
      </c>
    </row>
    <row r="31" spans="1:44" ht="15" customHeight="1" thickBot="1" x14ac:dyDescent="0.3">
      <c r="A31" s="4" t="s">
        <v>16</v>
      </c>
      <c r="B31" s="2">
        <v>60870880.000000022</v>
      </c>
      <c r="C31" s="2">
        <v>35133254.999999985</v>
      </c>
      <c r="D31" s="2">
        <v>10912540.000000002</v>
      </c>
      <c r="E31" s="2"/>
      <c r="F31" s="2">
        <v>13777200</v>
      </c>
      <c r="G31" s="2">
        <v>1220000</v>
      </c>
      <c r="H31" s="2">
        <v>11112160</v>
      </c>
      <c r="I31" s="2">
        <v>441000</v>
      </c>
      <c r="J31" s="2">
        <v>0</v>
      </c>
      <c r="K31" s="2"/>
      <c r="L31" s="1">
        <f t="shared" ref="L31" si="21">B31+D31+F31+H31+J31</f>
        <v>96672780.00000003</v>
      </c>
      <c r="M31" s="13">
        <f t="shared" ref="M31" si="22">C31+E31+G31+I31+K31</f>
        <v>36794254.999999985</v>
      </c>
      <c r="N31" s="17">
        <f t="shared" ref="N31" si="23">L31+M31</f>
        <v>133467035.00000001</v>
      </c>
      <c r="P31" s="4" t="s">
        <v>16</v>
      </c>
      <c r="Q31" s="2">
        <v>7410</v>
      </c>
      <c r="R31" s="2">
        <v>6606</v>
      </c>
      <c r="S31" s="2">
        <v>1158</v>
      </c>
      <c r="T31" s="2">
        <v>0</v>
      </c>
      <c r="U31" s="2">
        <v>356</v>
      </c>
      <c r="V31" s="2">
        <v>122</v>
      </c>
      <c r="W31" s="2">
        <v>5721</v>
      </c>
      <c r="X31" s="2">
        <v>566</v>
      </c>
      <c r="Y31" s="2">
        <v>447</v>
      </c>
      <c r="Z31" s="2">
        <v>0</v>
      </c>
      <c r="AA31" s="1">
        <f t="shared" ref="AA31" si="24">Q31+S31+U31+W31+Y31</f>
        <v>15092</v>
      </c>
      <c r="AB31" s="13">
        <f t="shared" ref="AB31" si="25">R31+T31+V31+X31+Z31</f>
        <v>7294</v>
      </c>
      <c r="AC31" s="14">
        <f t="shared" ref="AC31" si="26">AA31+AB31</f>
        <v>22386</v>
      </c>
      <c r="AE31" s="4" t="s">
        <v>16</v>
      </c>
      <c r="AF31" s="2">
        <f t="shared" si="20"/>
        <v>8214.6936572199756</v>
      </c>
      <c r="AG31" s="2">
        <f t="shared" si="15"/>
        <v>5318.3855585831043</v>
      </c>
      <c r="AH31" s="2">
        <f t="shared" si="15"/>
        <v>9423.6096718480148</v>
      </c>
      <c r="AI31" s="2" t="str">
        <f t="shared" si="15"/>
        <v>N.A.</v>
      </c>
      <c r="AJ31" s="2">
        <f t="shared" si="15"/>
        <v>38700</v>
      </c>
      <c r="AK31" s="2">
        <f t="shared" si="15"/>
        <v>10000</v>
      </c>
      <c r="AL31" s="2">
        <f t="shared" si="15"/>
        <v>1942.3457437510924</v>
      </c>
      <c r="AM31" s="2">
        <f t="shared" si="15"/>
        <v>779.15194346289752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6405.5645375033146</v>
      </c>
      <c r="AQ31" s="13">
        <f t="shared" ref="AQ31" si="28">IFERROR(M31/AB31, "N.A.")</f>
        <v>5044.4550315327642</v>
      </c>
      <c r="AR31" s="14">
        <f t="shared" ref="AR31" si="29">IFERROR(N31/AC31, "N.A.")</f>
        <v>5962.0760743321725</v>
      </c>
    </row>
    <row r="32" spans="1:44" ht="15" customHeight="1" thickBot="1" x14ac:dyDescent="0.3">
      <c r="A32" s="5" t="s">
        <v>0</v>
      </c>
      <c r="B32" s="24">
        <f>B31+C31</f>
        <v>96004135</v>
      </c>
      <c r="C32" s="26"/>
      <c r="D32" s="24">
        <f>D31+E31</f>
        <v>10912540.000000002</v>
      </c>
      <c r="E32" s="26"/>
      <c r="F32" s="24">
        <f>F31+G31</f>
        <v>14997200</v>
      </c>
      <c r="G32" s="26"/>
      <c r="H32" s="24">
        <f>H31+I31</f>
        <v>11553160</v>
      </c>
      <c r="I32" s="26"/>
      <c r="J32" s="24">
        <f>J31+K31</f>
        <v>0</v>
      </c>
      <c r="K32" s="26"/>
      <c r="L32" s="24">
        <f>L31+M31</f>
        <v>133467035.00000001</v>
      </c>
      <c r="M32" s="25"/>
      <c r="N32" s="18">
        <f>B32+D32+F32+H32+J32</f>
        <v>133467035</v>
      </c>
      <c r="P32" s="5" t="s">
        <v>0</v>
      </c>
      <c r="Q32" s="24">
        <f>Q31+R31</f>
        <v>14016</v>
      </c>
      <c r="R32" s="26"/>
      <c r="S32" s="24">
        <f>S31+T31</f>
        <v>1158</v>
      </c>
      <c r="T32" s="26"/>
      <c r="U32" s="24">
        <f>U31+V31</f>
        <v>478</v>
      </c>
      <c r="V32" s="26"/>
      <c r="W32" s="24">
        <f>W31+X31</f>
        <v>6287</v>
      </c>
      <c r="X32" s="26"/>
      <c r="Y32" s="24">
        <f>Y31+Z31</f>
        <v>447</v>
      </c>
      <c r="Z32" s="26"/>
      <c r="AA32" s="24">
        <f>AA31+AB31</f>
        <v>22386</v>
      </c>
      <c r="AB32" s="26"/>
      <c r="AC32" s="19">
        <f>Q32+S32+U32+W32+Y32</f>
        <v>22386</v>
      </c>
      <c r="AE32" s="5" t="s">
        <v>0</v>
      </c>
      <c r="AF32" s="27">
        <f>IFERROR(B32/Q32,"N.A.")</f>
        <v>6849.6100884703201</v>
      </c>
      <c r="AG32" s="28"/>
      <c r="AH32" s="27">
        <f>IFERROR(D32/S32,"N.A.")</f>
        <v>9423.6096718480148</v>
      </c>
      <c r="AI32" s="28"/>
      <c r="AJ32" s="27">
        <f>IFERROR(F32/U32,"N.A.")</f>
        <v>31374.895397489541</v>
      </c>
      <c r="AK32" s="28"/>
      <c r="AL32" s="27">
        <f>IFERROR(H32/W32,"N.A.")</f>
        <v>1837.6268490536027</v>
      </c>
      <c r="AM32" s="28"/>
      <c r="AN32" s="27">
        <f>IFERROR(J32/Y32,"N.A.")</f>
        <v>0</v>
      </c>
      <c r="AO32" s="28"/>
      <c r="AP32" s="27">
        <f>IFERROR(L32/AA32,"N.A.")</f>
        <v>5962.0760743321725</v>
      </c>
      <c r="AQ32" s="28"/>
      <c r="AR32" s="16">
        <f>IFERROR(N32/AC32, "N.A.")</f>
        <v>5962.0760743321716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2244600</v>
      </c>
      <c r="C39" s="2"/>
      <c r="D39" s="2"/>
      <c r="E39" s="2"/>
      <c r="F39" s="2"/>
      <c r="G39" s="2"/>
      <c r="H39" s="2">
        <v>4931000</v>
      </c>
      <c r="I39" s="2"/>
      <c r="J39" s="2">
        <v>0</v>
      </c>
      <c r="K39" s="2"/>
      <c r="L39" s="1">
        <f>B39+D39+F39+H39+J39</f>
        <v>7175600</v>
      </c>
      <c r="M39" s="13">
        <f>C39+E39+G39+I39+K39</f>
        <v>0</v>
      </c>
      <c r="N39" s="14">
        <f>L39+M39</f>
        <v>7175600</v>
      </c>
      <c r="P39" s="3" t="s">
        <v>12</v>
      </c>
      <c r="Q39" s="2">
        <v>593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2063</v>
      </c>
      <c r="X39" s="2">
        <v>0</v>
      </c>
      <c r="Y39" s="2">
        <v>237</v>
      </c>
      <c r="Z39" s="2">
        <v>0</v>
      </c>
      <c r="AA39" s="1">
        <f>Q39+S39+U39+W39+Y39</f>
        <v>2893</v>
      </c>
      <c r="AB39" s="13">
        <f>R39+T39+V39+X39+Z39</f>
        <v>0</v>
      </c>
      <c r="AC39" s="14">
        <f>AA39+AB39</f>
        <v>2893</v>
      </c>
      <c r="AE39" s="3" t="s">
        <v>12</v>
      </c>
      <c r="AF39" s="2">
        <f>IFERROR(B39/Q39, "N.A.")</f>
        <v>3785.1602023608771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2390.2084343189531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2480.3318354649155</v>
      </c>
      <c r="AQ39" s="13" t="str">
        <f t="shared" si="30"/>
        <v>N.A.</v>
      </c>
      <c r="AR39" s="14">
        <f t="shared" si="30"/>
        <v>2480.3318354649155</v>
      </c>
    </row>
    <row r="40" spans="1:44" ht="15" customHeight="1" thickBot="1" x14ac:dyDescent="0.3">
      <c r="A40" s="3" t="s">
        <v>13</v>
      </c>
      <c r="B40" s="2">
        <v>3328630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3328630</v>
      </c>
      <c r="M40" s="13">
        <f t="shared" si="31"/>
        <v>0</v>
      </c>
      <c r="N40" s="14">
        <f t="shared" ref="N40:N42" si="32">L40+M40</f>
        <v>3328630</v>
      </c>
      <c r="P40" s="3" t="s">
        <v>13</v>
      </c>
      <c r="Q40" s="2">
        <v>1246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1246</v>
      </c>
      <c r="AB40" s="13">
        <f t="shared" si="33"/>
        <v>0</v>
      </c>
      <c r="AC40" s="14">
        <f t="shared" ref="AC40:AC42" si="34">AA40+AB40</f>
        <v>1246</v>
      </c>
      <c r="AE40" s="3" t="s">
        <v>13</v>
      </c>
      <c r="AF40" s="2">
        <f t="shared" ref="AF40:AF43" si="35">IFERROR(B40/Q40, "N.A.")</f>
        <v>2671.4526484751204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2671.4526484751204</v>
      </c>
      <c r="AQ40" s="13" t="str">
        <f t="shared" si="30"/>
        <v>N.A.</v>
      </c>
      <c r="AR40" s="14">
        <f t="shared" si="30"/>
        <v>2671.4526484751204</v>
      </c>
    </row>
    <row r="41" spans="1:44" ht="15" customHeight="1" thickBot="1" x14ac:dyDescent="0.3">
      <c r="A41" s="3" t="s">
        <v>14</v>
      </c>
      <c r="B41" s="2">
        <v>3418600</v>
      </c>
      <c r="C41" s="2">
        <v>22371625</v>
      </c>
      <c r="D41" s="2"/>
      <c r="E41" s="2"/>
      <c r="F41" s="2"/>
      <c r="G41" s="2"/>
      <c r="H41" s="2"/>
      <c r="I41" s="2">
        <v>722400</v>
      </c>
      <c r="J41" s="2">
        <v>0</v>
      </c>
      <c r="K41" s="2"/>
      <c r="L41" s="1">
        <f t="shared" si="31"/>
        <v>3418600</v>
      </c>
      <c r="M41" s="13">
        <f t="shared" si="31"/>
        <v>23094025</v>
      </c>
      <c r="N41" s="14">
        <f t="shared" si="32"/>
        <v>26512625</v>
      </c>
      <c r="P41" s="3" t="s">
        <v>14</v>
      </c>
      <c r="Q41" s="2">
        <v>879</v>
      </c>
      <c r="R41" s="2">
        <v>2997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210</v>
      </c>
      <c r="Y41" s="2">
        <v>712</v>
      </c>
      <c r="Z41" s="2">
        <v>0</v>
      </c>
      <c r="AA41" s="1">
        <f t="shared" si="33"/>
        <v>1591</v>
      </c>
      <c r="AB41" s="13">
        <f t="shared" si="33"/>
        <v>3207</v>
      </c>
      <c r="AC41" s="14">
        <f t="shared" si="34"/>
        <v>4798</v>
      </c>
      <c r="AE41" s="3" t="s">
        <v>14</v>
      </c>
      <c r="AF41" s="2">
        <f t="shared" si="35"/>
        <v>3889.1922639362911</v>
      </c>
      <c r="AG41" s="2">
        <f t="shared" si="30"/>
        <v>7464.6730063396726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3440</v>
      </c>
      <c r="AN41" s="2">
        <f t="shared" si="30"/>
        <v>0</v>
      </c>
      <c r="AO41" s="2" t="str">
        <f t="shared" si="30"/>
        <v>N.A.</v>
      </c>
      <c r="AP41" s="15">
        <f t="shared" si="30"/>
        <v>2148.7115021998743</v>
      </c>
      <c r="AQ41" s="13">
        <f t="shared" si="30"/>
        <v>7201.1303398815089</v>
      </c>
      <c r="AR41" s="14">
        <f t="shared" si="30"/>
        <v>5525.7659441433934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8991830</v>
      </c>
      <c r="C43" s="2">
        <v>22371625</v>
      </c>
      <c r="D43" s="2"/>
      <c r="E43" s="2"/>
      <c r="F43" s="2"/>
      <c r="G43" s="2"/>
      <c r="H43" s="2">
        <v>4931000</v>
      </c>
      <c r="I43" s="2">
        <v>722400</v>
      </c>
      <c r="J43" s="2">
        <v>0</v>
      </c>
      <c r="K43" s="2"/>
      <c r="L43" s="1">
        <f t="shared" ref="L43" si="36">B43+D43+F43+H43+J43</f>
        <v>13922830</v>
      </c>
      <c r="M43" s="13">
        <f t="shared" ref="M43" si="37">C43+E43+G43+I43+K43</f>
        <v>23094025</v>
      </c>
      <c r="N43" s="17">
        <f t="shared" ref="N43" si="38">L43+M43</f>
        <v>37016855</v>
      </c>
      <c r="P43" s="4" t="s">
        <v>16</v>
      </c>
      <c r="Q43" s="2">
        <v>2718</v>
      </c>
      <c r="R43" s="2">
        <v>2997</v>
      </c>
      <c r="S43" s="2">
        <v>0</v>
      </c>
      <c r="T43" s="2">
        <v>0</v>
      </c>
      <c r="U43" s="2">
        <v>0</v>
      </c>
      <c r="V43" s="2">
        <v>0</v>
      </c>
      <c r="W43" s="2">
        <v>2063</v>
      </c>
      <c r="X43" s="2">
        <v>210</v>
      </c>
      <c r="Y43" s="2">
        <v>949</v>
      </c>
      <c r="Z43" s="2">
        <v>0</v>
      </c>
      <c r="AA43" s="1">
        <f t="shared" ref="AA43" si="39">Q43+S43+U43+W43+Y43</f>
        <v>5730</v>
      </c>
      <c r="AB43" s="13">
        <f t="shared" ref="AB43" si="40">R43+T43+V43+X43+Z43</f>
        <v>3207</v>
      </c>
      <c r="AC43" s="17">
        <f t="shared" ref="AC43" si="41">AA43+AB43</f>
        <v>8937</v>
      </c>
      <c r="AE43" s="4" t="s">
        <v>16</v>
      </c>
      <c r="AF43" s="2">
        <f t="shared" si="35"/>
        <v>3308.252391464312</v>
      </c>
      <c r="AG43" s="2">
        <f t="shared" si="30"/>
        <v>7464.6730063396726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2390.2084343189531</v>
      </c>
      <c r="AM43" s="2">
        <f t="shared" si="30"/>
        <v>3440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2429.8132635253055</v>
      </c>
      <c r="AQ43" s="13">
        <f t="shared" ref="AQ43" si="43">IFERROR(M43/AB43, "N.A.")</f>
        <v>7201.1303398815089</v>
      </c>
      <c r="AR43" s="14">
        <f t="shared" ref="AR43" si="44">IFERROR(N43/AC43, "N.A.")</f>
        <v>4141.9777330200295</v>
      </c>
    </row>
    <row r="44" spans="1:44" ht="15" customHeight="1" thickBot="1" x14ac:dyDescent="0.3">
      <c r="A44" s="5" t="s">
        <v>0</v>
      </c>
      <c r="B44" s="24">
        <f>B43+C43</f>
        <v>31363455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5653400</v>
      </c>
      <c r="I44" s="26"/>
      <c r="J44" s="24">
        <f>J43+K43</f>
        <v>0</v>
      </c>
      <c r="K44" s="26"/>
      <c r="L44" s="24">
        <f>L43+M43</f>
        <v>37016855</v>
      </c>
      <c r="M44" s="25"/>
      <c r="N44" s="18">
        <f>B44+D44+F44+H44+J44</f>
        <v>37016855</v>
      </c>
      <c r="P44" s="5" t="s">
        <v>0</v>
      </c>
      <c r="Q44" s="24">
        <f>Q43+R43</f>
        <v>5715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2273</v>
      </c>
      <c r="X44" s="26"/>
      <c r="Y44" s="24">
        <f>Y43+Z43</f>
        <v>949</v>
      </c>
      <c r="Z44" s="26"/>
      <c r="AA44" s="24">
        <f>AA43+AB43</f>
        <v>8937</v>
      </c>
      <c r="AB44" s="25"/>
      <c r="AC44" s="18">
        <f>Q44+S44+U44+W44+Y44</f>
        <v>8937</v>
      </c>
      <c r="AE44" s="5" t="s">
        <v>0</v>
      </c>
      <c r="AF44" s="27">
        <f>IFERROR(B44/Q44,"N.A.")</f>
        <v>5487.9186351706039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2487.1975362956446</v>
      </c>
      <c r="AM44" s="28"/>
      <c r="AN44" s="27">
        <f>IFERROR(J44/Y44,"N.A.")</f>
        <v>0</v>
      </c>
      <c r="AO44" s="28"/>
      <c r="AP44" s="27">
        <f>IFERROR(L44/AA44,"N.A.")</f>
        <v>4141.9777330200295</v>
      </c>
      <c r="AQ44" s="28"/>
      <c r="AR44" s="16">
        <f>IFERROR(N44/AC44, "N.A.")</f>
        <v>4141.9777330200295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2018 T2</dc:title>
  <dc:subject>Matriz Hussmanns Quintana Roo, 2018-T2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2025-12-16T14:44:19Z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